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Kopia 28s" sheetId="1" r:id="rId1"/>
  </sheets>
  <calcPr calcId="145621"/>
</workbook>
</file>

<file path=xl/calcChain.xml><?xml version="1.0" encoding="utf-8"?>
<calcChain xmlns="http://schemas.openxmlformats.org/spreadsheetml/2006/main">
  <c r="F346" i="1" l="1"/>
  <c r="E346" i="1"/>
  <c r="G344" i="1"/>
  <c r="G343" i="1"/>
  <c r="G341" i="1"/>
  <c r="G340" i="1"/>
  <c r="G339" i="1"/>
  <c r="G338" i="1"/>
  <c r="G337" i="1"/>
  <c r="G336" i="1"/>
  <c r="F287" i="1"/>
  <c r="G286" i="1"/>
  <c r="E287" i="1"/>
  <c r="G285" i="1"/>
  <c r="G284" i="1"/>
  <c r="G283" i="1"/>
  <c r="G282" i="1"/>
  <c r="G281" i="1"/>
  <c r="G280" i="1"/>
  <c r="G279" i="1"/>
  <c r="G277" i="1"/>
  <c r="G276" i="1"/>
  <c r="G275" i="1"/>
  <c r="G274" i="1"/>
  <c r="G273" i="1"/>
  <c r="G271" i="1"/>
  <c r="G270" i="1"/>
  <c r="G218" i="1"/>
  <c r="F133" i="1"/>
  <c r="G132" i="1"/>
  <c r="E133" i="1"/>
  <c r="F109" i="1"/>
  <c r="E109" i="1"/>
  <c r="G107" i="1"/>
  <c r="F103" i="1"/>
  <c r="G102" i="1"/>
  <c r="E103" i="1"/>
  <c r="F85" i="1"/>
  <c r="E85" i="1"/>
  <c r="G84" i="1"/>
  <c r="G82" i="1"/>
  <c r="G67" i="1"/>
  <c r="G65" i="1"/>
  <c r="F39" i="1"/>
  <c r="E39" i="1"/>
  <c r="G37" i="1"/>
  <c r="G34" i="1"/>
  <c r="F9" i="1"/>
  <c r="E9" i="1"/>
  <c r="G8" i="1"/>
  <c r="F334" i="1" l="1"/>
  <c r="E334" i="1"/>
  <c r="G332" i="1"/>
  <c r="G329" i="1"/>
  <c r="G328" i="1"/>
  <c r="G327" i="1"/>
  <c r="G326" i="1"/>
  <c r="G325" i="1"/>
  <c r="G324" i="1"/>
  <c r="G333" i="1"/>
  <c r="G331" i="1"/>
  <c r="G330" i="1"/>
  <c r="G323" i="1"/>
  <c r="G322" i="1"/>
  <c r="G321" i="1"/>
  <c r="G320" i="1"/>
  <c r="F314" i="1"/>
  <c r="E314" i="1"/>
  <c r="G313" i="1"/>
  <c r="G291" i="1"/>
  <c r="G334" i="1" l="1"/>
  <c r="G314" i="1"/>
  <c r="F230" i="1"/>
  <c r="E230" i="1"/>
  <c r="G229" i="1"/>
  <c r="G228" i="1"/>
  <c r="G227" i="1"/>
  <c r="G226" i="1"/>
  <c r="F225" i="1"/>
  <c r="E225" i="1"/>
  <c r="G224" i="1"/>
  <c r="F208" i="1"/>
  <c r="E208" i="1"/>
  <c r="G187" i="1"/>
  <c r="G186" i="1"/>
  <c r="G185" i="1"/>
  <c r="G184" i="1"/>
  <c r="F172" i="1"/>
  <c r="E172" i="1"/>
  <c r="G167" i="1"/>
  <c r="F161" i="1"/>
  <c r="G160" i="1"/>
  <c r="E161" i="1"/>
  <c r="F88" i="1"/>
  <c r="E88" i="1"/>
  <c r="G87" i="1"/>
  <c r="F79" i="1"/>
  <c r="G78" i="1"/>
  <c r="E79" i="1"/>
  <c r="G76" i="1"/>
  <c r="G62" i="1"/>
  <c r="G59" i="1"/>
  <c r="G230" i="1" l="1"/>
  <c r="G225" i="1"/>
  <c r="F15" i="1"/>
  <c r="E15" i="1"/>
  <c r="G14" i="1"/>
  <c r="G15" i="1" l="1"/>
  <c r="E304" i="1"/>
  <c r="F304" i="1"/>
  <c r="G303" i="1"/>
  <c r="G272" i="1"/>
  <c r="F268" i="1"/>
  <c r="E268" i="1"/>
  <c r="G267" i="1"/>
  <c r="F220" i="1"/>
  <c r="E220" i="1"/>
  <c r="G180" i="1"/>
  <c r="G168" i="1"/>
  <c r="G98" i="1"/>
  <c r="G268" i="1" l="1"/>
  <c r="F43" i="1"/>
  <c r="E43" i="1"/>
  <c r="G38" i="1"/>
  <c r="F36" i="1"/>
  <c r="E36" i="1"/>
  <c r="G27" i="1"/>
  <c r="G26" i="1"/>
  <c r="F30" i="1"/>
  <c r="F31" i="1" s="1"/>
  <c r="E30" i="1"/>
  <c r="E31" i="1" s="1"/>
  <c r="G17" i="1"/>
  <c r="G16" i="1"/>
  <c r="E40" i="1" l="1"/>
  <c r="F40" i="1"/>
  <c r="G39" i="1"/>
  <c r="F316" i="1"/>
  <c r="E316" i="1"/>
  <c r="G306" i="1"/>
  <c r="F300" i="1"/>
  <c r="G299" i="1"/>
  <c r="E300" i="1"/>
  <c r="G295" i="1"/>
  <c r="G293" i="1"/>
  <c r="G278" i="1"/>
  <c r="F266" i="1"/>
  <c r="E266" i="1"/>
  <c r="G265" i="1"/>
  <c r="G264" i="1"/>
  <c r="G263" i="1"/>
  <c r="G217" i="1"/>
  <c r="G204" i="1"/>
  <c r="G203" i="1"/>
  <c r="G200" i="1"/>
  <c r="G199" i="1"/>
  <c r="G192" i="1"/>
  <c r="F105" i="1"/>
  <c r="F106" i="1" s="1"/>
  <c r="E105" i="1"/>
  <c r="E106" i="1" s="1"/>
  <c r="G35" i="1"/>
  <c r="G33" i="1"/>
  <c r="G40" i="1" l="1"/>
  <c r="G266" i="1"/>
  <c r="G287" i="1"/>
  <c r="G36" i="1"/>
  <c r="G29" i="1"/>
  <c r="G28" i="1"/>
  <c r="G25" i="1"/>
  <c r="G24" i="1"/>
  <c r="G23" i="1"/>
  <c r="G22" i="1"/>
  <c r="G21" i="1"/>
  <c r="G20" i="1"/>
  <c r="G19" i="1"/>
  <c r="G18" i="1"/>
  <c r="G7" i="1"/>
  <c r="F113" i="1"/>
  <c r="F347" i="1"/>
  <c r="E347" i="1"/>
  <c r="F319" i="1"/>
  <c r="F335" i="1" s="1"/>
  <c r="E319" i="1"/>
  <c r="E335" i="1" s="1"/>
  <c r="F312" i="1"/>
  <c r="E312" i="1"/>
  <c r="F308" i="1"/>
  <c r="F317" i="1" s="1"/>
  <c r="E308" i="1"/>
  <c r="E317" i="1" s="1"/>
  <c r="F305" i="1"/>
  <c r="E305" i="1"/>
  <c r="F301" i="1"/>
  <c r="E301" i="1"/>
  <c r="G290" i="1"/>
  <c r="G289" i="1"/>
  <c r="F223" i="1"/>
  <c r="F242" i="1"/>
  <c r="F244" i="1"/>
  <c r="F247" i="1"/>
  <c r="F250" i="1"/>
  <c r="F262" i="1"/>
  <c r="E223" i="1"/>
  <c r="E242" i="1"/>
  <c r="E244" i="1"/>
  <c r="E247" i="1"/>
  <c r="E250" i="1"/>
  <c r="E262" i="1"/>
  <c r="G249" i="1"/>
  <c r="G248" i="1"/>
  <c r="F211" i="1"/>
  <c r="E211" i="1"/>
  <c r="F142" i="1"/>
  <c r="F166" i="1"/>
  <c r="F183" i="1"/>
  <c r="E142" i="1"/>
  <c r="E166" i="1"/>
  <c r="E183" i="1"/>
  <c r="G205" i="1"/>
  <c r="G179" i="1"/>
  <c r="E112" i="1"/>
  <c r="E113" i="1" s="1"/>
  <c r="F110" i="1"/>
  <c r="E110" i="1"/>
  <c r="F91" i="1"/>
  <c r="F92" i="1" s="1"/>
  <c r="E91" i="1"/>
  <c r="E92" i="1" s="1"/>
  <c r="F50" i="1"/>
  <c r="F55" i="1"/>
  <c r="E50" i="1"/>
  <c r="E55" i="1"/>
  <c r="F44" i="1"/>
  <c r="E44" i="1"/>
  <c r="G32" i="1"/>
  <c r="F6" i="1"/>
  <c r="F12" i="1"/>
  <c r="E6" i="1"/>
  <c r="E12" i="1"/>
  <c r="G11" i="1"/>
  <c r="G346" i="1"/>
  <c r="G345" i="1"/>
  <c r="G342" i="1"/>
  <c r="G318" i="1"/>
  <c r="G316" i="1"/>
  <c r="G315" i="1"/>
  <c r="G311" i="1"/>
  <c r="G310" i="1"/>
  <c r="G309" i="1"/>
  <c r="G307" i="1"/>
  <c r="G302" i="1"/>
  <c r="G298" i="1"/>
  <c r="G297" i="1"/>
  <c r="G296" i="1"/>
  <c r="G294" i="1"/>
  <c r="G292" i="1"/>
  <c r="G269" i="1"/>
  <c r="G261" i="1"/>
  <c r="G260" i="1"/>
  <c r="G259" i="1"/>
  <c r="G258" i="1"/>
  <c r="G257" i="1"/>
  <c r="G256" i="1"/>
  <c r="G255" i="1"/>
  <c r="G254" i="1"/>
  <c r="G253" i="1"/>
  <c r="G252" i="1"/>
  <c r="G251" i="1"/>
  <c r="G246" i="1"/>
  <c r="G245" i="1"/>
  <c r="G243" i="1"/>
  <c r="G241" i="1"/>
  <c r="G240" i="1"/>
  <c r="G239" i="1"/>
  <c r="G238" i="1"/>
  <c r="G237" i="1"/>
  <c r="G236" i="1"/>
  <c r="G235" i="1"/>
  <c r="G234" i="1"/>
  <c r="G233" i="1"/>
  <c r="G232" i="1"/>
  <c r="G231" i="1"/>
  <c r="G222" i="1"/>
  <c r="G219" i="1"/>
  <c r="G216" i="1"/>
  <c r="G215" i="1"/>
  <c r="G214" i="1"/>
  <c r="G213" i="1"/>
  <c r="G212" i="1"/>
  <c r="G210" i="1"/>
  <c r="G207" i="1"/>
  <c r="G206" i="1"/>
  <c r="G202" i="1"/>
  <c r="G201" i="1"/>
  <c r="G198" i="1"/>
  <c r="G197" i="1"/>
  <c r="G196" i="1"/>
  <c r="G195" i="1"/>
  <c r="G194" i="1"/>
  <c r="G193" i="1"/>
  <c r="G191" i="1"/>
  <c r="G190" i="1"/>
  <c r="G189" i="1"/>
  <c r="G188" i="1"/>
  <c r="G182" i="1"/>
  <c r="G181" i="1"/>
  <c r="G178" i="1"/>
  <c r="G177" i="1"/>
  <c r="G176" i="1"/>
  <c r="G175" i="1"/>
  <c r="G174" i="1"/>
  <c r="G173" i="1"/>
  <c r="G172" i="1"/>
  <c r="G171" i="1"/>
  <c r="G170" i="1"/>
  <c r="G169" i="1"/>
  <c r="G165" i="1"/>
  <c r="G164" i="1"/>
  <c r="G163" i="1"/>
  <c r="G162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1" i="1"/>
  <c r="G140" i="1"/>
  <c r="G139" i="1"/>
  <c r="G138" i="1"/>
  <c r="G137" i="1"/>
  <c r="G136" i="1"/>
  <c r="G135" i="1"/>
  <c r="G134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1" i="1"/>
  <c r="G108" i="1"/>
  <c r="G104" i="1"/>
  <c r="G101" i="1"/>
  <c r="G100" i="1"/>
  <c r="G99" i="1"/>
  <c r="G97" i="1"/>
  <c r="G96" i="1"/>
  <c r="G95" i="1"/>
  <c r="G94" i="1"/>
  <c r="G93" i="1"/>
  <c r="G90" i="1"/>
  <c r="G88" i="1"/>
  <c r="G86" i="1"/>
  <c r="G85" i="1"/>
  <c r="G83" i="1"/>
  <c r="G81" i="1"/>
  <c r="G77" i="1"/>
  <c r="G75" i="1"/>
  <c r="G74" i="1"/>
  <c r="G73" i="1"/>
  <c r="G72" i="1"/>
  <c r="G71" i="1"/>
  <c r="G70" i="1"/>
  <c r="G69" i="1"/>
  <c r="G68" i="1"/>
  <c r="G66" i="1"/>
  <c r="G64" i="1"/>
  <c r="G63" i="1"/>
  <c r="G61" i="1"/>
  <c r="G60" i="1"/>
  <c r="G58" i="1"/>
  <c r="G57" i="1"/>
  <c r="G56" i="1"/>
  <c r="G54" i="1"/>
  <c r="G53" i="1"/>
  <c r="G52" i="1"/>
  <c r="G51" i="1"/>
  <c r="G49" i="1"/>
  <c r="G48" i="1"/>
  <c r="G47" i="1"/>
  <c r="G46" i="1"/>
  <c r="G45" i="1"/>
  <c r="G42" i="1"/>
  <c r="G41" i="1"/>
  <c r="G10" i="1"/>
  <c r="G5" i="1"/>
  <c r="G308" i="1" l="1"/>
  <c r="G312" i="1"/>
  <c r="E288" i="1"/>
  <c r="F288" i="1"/>
  <c r="G161" i="1"/>
  <c r="E89" i="1"/>
  <c r="F89" i="1"/>
  <c r="E13" i="1"/>
  <c r="F13" i="1"/>
  <c r="G319" i="1"/>
  <c r="G211" i="1"/>
  <c r="G166" i="1"/>
  <c r="G262" i="1"/>
  <c r="G6" i="1"/>
  <c r="G242" i="1"/>
  <c r="G244" i="1"/>
  <c r="G50" i="1"/>
  <c r="G91" i="1"/>
  <c r="E209" i="1"/>
  <c r="F209" i="1"/>
  <c r="G43" i="1"/>
  <c r="G112" i="1"/>
  <c r="G183" i="1"/>
  <c r="G133" i="1"/>
  <c r="G105" i="1"/>
  <c r="G247" i="1"/>
  <c r="G103" i="1"/>
  <c r="G31" i="1"/>
  <c r="G113" i="1"/>
  <c r="G30" i="1"/>
  <c r="G250" i="1"/>
  <c r="G12" i="1"/>
  <c r="G55" i="1"/>
  <c r="G79" i="1"/>
  <c r="F221" i="1"/>
  <c r="G208" i="1"/>
  <c r="G110" i="1"/>
  <c r="G109" i="1"/>
  <c r="G142" i="1"/>
  <c r="G220" i="1"/>
  <c r="G223" i="1"/>
  <c r="G300" i="1"/>
  <c r="G304" i="1"/>
  <c r="G106" i="1"/>
  <c r="E221" i="1"/>
  <c r="G9" i="1"/>
  <c r="G44" i="1"/>
  <c r="G301" i="1"/>
  <c r="G305" i="1"/>
  <c r="G335" i="1"/>
  <c r="G347" i="1"/>
  <c r="F348" i="1" l="1"/>
  <c r="E348" i="1"/>
  <c r="G317" i="1"/>
  <c r="G288" i="1"/>
  <c r="G221" i="1"/>
  <c r="G92" i="1"/>
  <c r="G89" i="1"/>
  <c r="G209" i="1"/>
  <c r="G13" i="1"/>
  <c r="G348" i="1" l="1"/>
</calcChain>
</file>

<file path=xl/sharedStrings.xml><?xml version="1.0" encoding="utf-8"?>
<sst xmlns="http://schemas.openxmlformats.org/spreadsheetml/2006/main" count="431" uniqueCount="113">
  <si>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</si>
  <si>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</si>
  <si>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</si>
  <si>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</si>
  <si>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</si>
  <si>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</si>
  <si>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</si>
  <si>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</si>
  <si>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010</t>
  </si>
  <si>
    <t>01030</t>
  </si>
  <si>
    <t>01095</t>
  </si>
  <si>
    <t>wydatki inwestycyjne jednostek budżetowych</t>
  </si>
  <si>
    <t>wpłaty gmin na rzecz izb rolniczych w wysokości 2%  uzyskanych wpływów z podatku rolnego</t>
  </si>
  <si>
    <t>Izby rolnicze</t>
  </si>
  <si>
    <t>zakup materiałów i wyposażenia</t>
  </si>
  <si>
    <t>różne opłaty i składki</t>
  </si>
  <si>
    <t>Pozostała działalność</t>
  </si>
  <si>
    <t>Rolnictwo i łowiectwo</t>
  </si>
  <si>
    <t>zakup usług remontowych</t>
  </si>
  <si>
    <t>zakup usług pozostałych</t>
  </si>
  <si>
    <t>wydatki na zakupy inwestycyjne jednostek budżetowych</t>
  </si>
  <si>
    <t>Gospodarka gruntami i nieruchomościami</t>
  </si>
  <si>
    <t>Gospodarka mieszkaniowa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</si>
  <si>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</si>
  <si>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</si>
  <si>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</si>
  <si>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</si>
  <si>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</si>
  <si>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Urzędy wojewódzkie</t>
  </si>
  <si>
    <t>różne wydatki na rzecz osób fizycznych</t>
  </si>
  <si>
    <t>opłaty z tytułu zakupu usług telekomunikacyjnych telefonii stacjonarnej</t>
  </si>
  <si>
    <t>podróże służbowe krajowe</t>
  </si>
  <si>
    <t>Rady gmin (miast i miast na prawach powiatu)</t>
  </si>
  <si>
    <t>wydatki osobowe niezaliczone do wynagrodzen</t>
  </si>
  <si>
    <t>wynagrodzenia bezosobowe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</si>
  <si>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</si>
  <si>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</si>
  <si>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</si>
  <si>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</si>
  <si>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szkolenia pracowników niebędących członkami korpusu służby cywilnej</t>
  </si>
  <si>
    <t>Urzedy gmin (miast i miast na prawach powiatu)</t>
  </si>
  <si>
    <t>Promocja jednostek samorządu terytorialnego</t>
  </si>
  <si>
    <t>Administracja publiczna</t>
  </si>
  <si>
    <t>Urzędy naczelnych organów władzy państwowej, kontroli i ochrony prawa</t>
  </si>
  <si>
    <t>Urzędy naczelnych organów władzy państwowej, kontroli i ochrony prawa oraz sądownictwa</t>
  </si>
  <si>
    <t>Ochotnicze straże pożarne</t>
  </si>
  <si>
    <t>Obrona cywilna</t>
  </si>
  <si>
    <t>Bezpieczeństwo publiczne i ochrona przeciwpożarowa</t>
  </si>
  <si>
    <t>wynagrodzenia agencyjno-prowizyjne</t>
  </si>
  <si>
    <t>Obsługa papierów wartościowych, kredytów i pożyczek jednostek samorządu terytorialnego</t>
  </si>
  <si>
    <t>Obsługa długu publicznego</t>
  </si>
  <si>
    <t>rezerwy</t>
  </si>
  <si>
    <t>Różne rozliczenia</t>
  </si>
  <si>
    <t>Rezerwy ogólne i celowe</t>
  </si>
  <si>
    <t>zakup pomocy naukowych, dydaktycznych i książek</t>
  </si>
  <si>
    <t>Szkoły podstawowe</t>
  </si>
  <si>
    <t>Oddziały przedszkolne w szkołach podstawowych</t>
  </si>
  <si>
    <t>Gimnazja</t>
  </si>
  <si>
    <t>Dowożenie uczniów do szkół</t>
  </si>
  <si>
    <t>Dokształcanie i doskonalenie nauczycieli</t>
  </si>
  <si>
    <t>Stołówki szkolne</t>
  </si>
  <si>
    <t>zakup środków żywności</t>
  </si>
  <si>
    <t>Oświata i wychowanie</t>
  </si>
  <si>
    <t>Zwalczanie narkomanii</t>
  </si>
  <si>
    <t>świadczenia społeczne</t>
  </si>
  <si>
    <t>Przeciwdziałanie alkoholizmowi</t>
  </si>
  <si>
    <t>Ochrona zdrowia</t>
  </si>
  <si>
    <t>zakup usług przez jednostki samorządu terytorialnego od innych jednostek samorzadu terytorialnego</t>
  </si>
  <si>
    <t>Domy pomocy społacznej</t>
  </si>
  <si>
    <t>zwrot dotacji wykorzystanych niezgodnie z przeznaczeniem lub pobranych w nadmiernej wysokości</t>
  </si>
  <si>
    <t>Śiadczenia rodzinne, świadczenia z funduszu alimentacyjnego oraz składki na ubezpieczenia emerytalne i rentowe z ubezpieczenia społecznego</t>
  </si>
  <si>
    <t>składki na ubezpieczenie zdrowotne</t>
  </si>
  <si>
    <t>Składki na ubezpieczenie zdrowotne opłacane za osoby pobierające niektóre świadczenia z pomocy społecznej</t>
  </si>
  <si>
    <t>Zasiłki i pomoc w naturze oraz składki na ubezpieczenia emerytalne i rentowe</t>
  </si>
  <si>
    <t>Ośrodki pomocy społecznej</t>
  </si>
  <si>
    <t>Pomoc społeczna</t>
  </si>
  <si>
    <t>Pozostałe zadania w zakresie polityki społecznej</t>
  </si>
  <si>
    <t>stypendia dla uczniów</t>
  </si>
  <si>
    <t>Pomoc materialna dla uczniów</t>
  </si>
  <si>
    <t>Edukacyjna opieka wychowawcza</t>
  </si>
  <si>
    <t>Oczyszczanie miast i wsi</t>
  </si>
  <si>
    <t>Oświetlenieulic, placów i dróg</t>
  </si>
  <si>
    <t>Gospodarka komunalna i ochrona środowiska</t>
  </si>
  <si>
    <t>Biblioteki</t>
  </si>
  <si>
    <t>dotacja podmiotowa z budżetu dla samorządowej instytucji kultury</t>
  </si>
  <si>
    <t>Kultura i ochrona dziedzictwa narodowego</t>
  </si>
  <si>
    <t>Zadania w zakresie kultury fizycznej i sportu</t>
  </si>
  <si>
    <t>Kultura fizyczna i sport</t>
  </si>
  <si>
    <t>150</t>
  </si>
  <si>
    <t xml:space="preserve">koszty postępowania sądowego i prokuratorskiego </t>
  </si>
  <si>
    <t>Zasiłki stałe</t>
  </si>
  <si>
    <t>Przetwórstwo przemysłowe</t>
  </si>
  <si>
    <t>01042</t>
  </si>
  <si>
    <t>opłaty na rzecz budżetów jednostek samorządu terytorialnego</t>
  </si>
  <si>
    <t>Wyłączenie z produkcji gruntów rolnych</t>
  </si>
  <si>
    <t>15013</t>
  </si>
  <si>
    <t>Rozwój kadr nowoczesnej gospodarki i przedsiębiorczości</t>
  </si>
  <si>
    <t>Drogi publiczne gminne</t>
  </si>
  <si>
    <t>odsetki od samorządowych papierów wartościowych lub zaciagnietych przez jednostkę samorządu terytorialnego kredytów i pożyczek</t>
  </si>
  <si>
    <t>Usługi opiekuńcze i specjalistyczne usługi opiekuncze</t>
  </si>
  <si>
    <t>Transport i łączność</t>
  </si>
  <si>
    <t>Usuwanie skutków klęsk żywiołowych</t>
  </si>
  <si>
    <t>inne formy pomocy dla ucznió○w</t>
  </si>
  <si>
    <t>15011</t>
  </si>
  <si>
    <t>dotacje celowe przekazane do samorządu województwa na inwestycje i zakupy inwestycyjne realizowane na podstawie porozumień (umów) między jednostkami samorzadu terytorialnego</t>
  </si>
  <si>
    <t>Rozwój przedsiębiorczości</t>
  </si>
  <si>
    <t>wpłaty na Państwowy Fundusz rehabilitacji Osób Niepełnosprawnych</t>
  </si>
  <si>
    <t>zwrot dotacji oraz płatności, w tym wykorzystanych niezgodnie z przeznaczeniem lub wykorzystanych z naruszeniem procedur, o których mowa w art.. 184 ustawy, pobranych nienaleznie lub w nadmiernej wysokości</t>
  </si>
  <si>
    <t>Ośrodki wsparcia</t>
  </si>
  <si>
    <t>Rodziny zastępcze</t>
  </si>
  <si>
    <t>Wpływy i wydatki związane z gromadzeniem środków z opłat i kar za korzystanie ze środowiska</t>
  </si>
  <si>
    <t>WYDATKI GMINY RADZANÓW ZA   2012 ROK</t>
  </si>
  <si>
    <t>dotacja celowa z budżetu na finansowanie lub dofinansowanie zadań zleconych do realizacji fundacjom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</si>
</sst>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49" fontId="1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49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4" fontId="6" fillId="0" borderId="4" xfId="0" applyNumberFormat="1" applyFont="1" applyBorder="1"/>
    <xf numFmtId="0" fontId="6" fillId="0" borderId="0" xfId="0" applyFont="1"/>
    <xf numFmtId="0" fontId="1" fillId="0" borderId="0" xfId="0" applyFont="1"/>
    <xf numFmtId="0" fontId="6" fillId="0" borderId="3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0" xfId="0" applyFont="1"/>
    <xf numFmtId="4" fontId="6" fillId="0" borderId="8" xfId="0" applyNumberFormat="1" applyFont="1" applyBorder="1"/>
    <xf numFmtId="49" fontId="7" fillId="0" borderId="3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4" fontId="7" fillId="0" borderId="4" xfId="0" applyNumberFormat="1" applyFont="1" applyBorder="1"/>
    <xf numFmtId="0" fontId="7" fillId="0" borderId="0" xfId="0" applyFont="1"/>
    <xf numFmtId="4" fontId="1" fillId="0" borderId="8" xfId="0" applyNumberFormat="1" applyFont="1" applyBorder="1"/>
    <xf numFmtId="0" fontId="6" fillId="0" borderId="4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tabSelected="1" topLeftCell="A334" workbookViewId="0">
      <selection activeCell="E346" sqref="E346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0.7109375" style="13" customWidth="1"/>
    <col min="5" max="5" width="16.85546875" customWidth="1"/>
    <col min="6" max="6" width="17" customWidth="1"/>
    <col min="7" max="7" width="8.140625" customWidth="1"/>
  </cols>
  <sheetData>
    <row r="1" spans="1:7" x14ac:dyDescent="0.2">
      <c r="A1" t="s">
        <v>111</v>
      </c>
    </row>
    <row r="3" spans="1:7" ht="13.5" thickBot="1" x14ac:dyDescent="0.25"/>
    <row r="4" spans="1:7" ht="37.5" customHeight="1" x14ac:dyDescent="0.2">
      <c r="A4" s="11" t="s">
        <v>0</v>
      </c>
      <c r="B4" s="12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63.75" x14ac:dyDescent="0.2">
      <c r="A5" s="4" t="s">
        <v>8</v>
      </c>
      <c r="B5" s="5" t="s">
        <v>9</v>
      </c>
      <c r="C5" s="6">
        <v>2850</v>
      </c>
      <c r="D5" s="14" t="s">
        <v>12</v>
      </c>
      <c r="E5" s="7">
        <v>12550</v>
      </c>
      <c r="F5" s="7">
        <v>11736.97</v>
      </c>
      <c r="G5" s="35">
        <f t="shared" ref="G5:G79" si="0">(F5/E5)*100</f>
        <v>93.521673306772897</v>
      </c>
    </row>
    <row r="6" spans="1:7" ht="22.5" customHeight="1" x14ac:dyDescent="0.2">
      <c r="A6" s="20"/>
      <c r="B6" s="16" t="s">
        <v>9</v>
      </c>
      <c r="C6" s="17" t="s">
        <v>6</v>
      </c>
      <c r="D6" s="18" t="s">
        <v>13</v>
      </c>
      <c r="E6" s="19">
        <f>SUM(E5)</f>
        <v>12550</v>
      </c>
      <c r="F6" s="19">
        <f>SUM(F5)</f>
        <v>11736.97</v>
      </c>
      <c r="G6" s="35">
        <f t="shared" si="0"/>
        <v>93.521673306772897</v>
      </c>
    </row>
    <row r="7" spans="1:7" s="41" customFormat="1" ht="54.75" customHeight="1" x14ac:dyDescent="0.2">
      <c r="A7" s="36" t="s">
        <v>8</v>
      </c>
      <c r="B7" s="37" t="s">
        <v>92</v>
      </c>
      <c r="C7" s="38">
        <v>4520</v>
      </c>
      <c r="D7" s="39" t="s">
        <v>93</v>
      </c>
      <c r="E7" s="40">
        <v>12920</v>
      </c>
      <c r="F7" s="40">
        <v>12919.98</v>
      </c>
      <c r="G7" s="35">
        <f t="shared" si="0"/>
        <v>99.999845201238386</v>
      </c>
    </row>
    <row r="8" spans="1:7" s="41" customFormat="1" ht="30" customHeight="1" x14ac:dyDescent="0.2">
      <c r="A8" s="36"/>
      <c r="B8" s="37"/>
      <c r="C8" s="38">
        <v>6050</v>
      </c>
      <c r="D8" s="14" t="s">
        <v>11</v>
      </c>
      <c r="E8" s="40">
        <v>96000</v>
      </c>
      <c r="F8" s="40">
        <v>95915.4</v>
      </c>
      <c r="G8" s="35">
        <f t="shared" si="0"/>
        <v>99.911874999999995</v>
      </c>
    </row>
    <row r="9" spans="1:7" ht="31.5" customHeight="1" x14ac:dyDescent="0.2">
      <c r="A9" s="20"/>
      <c r="B9" s="16" t="s">
        <v>92</v>
      </c>
      <c r="C9" s="17" t="s">
        <v>6</v>
      </c>
      <c r="D9" s="18" t="s">
        <v>94</v>
      </c>
      <c r="E9" s="19">
        <f>SUM(E7,E8)</f>
        <v>108920</v>
      </c>
      <c r="F9" s="19">
        <f>SUM(F7,F8)</f>
        <v>108835.37999999999</v>
      </c>
      <c r="G9" s="35">
        <f t="shared" si="0"/>
        <v>99.92230995225853</v>
      </c>
    </row>
    <row r="10" spans="1:7" ht="25.5" x14ac:dyDescent="0.2">
      <c r="A10" s="36" t="s">
        <v>8</v>
      </c>
      <c r="B10" s="37" t="s">
        <v>10</v>
      </c>
      <c r="C10" s="6">
        <v>4210</v>
      </c>
      <c r="D10" s="14" t="s">
        <v>14</v>
      </c>
      <c r="E10" s="7">
        <v>5806</v>
      </c>
      <c r="F10" s="7">
        <v>5798.21</v>
      </c>
      <c r="G10" s="35">
        <f t="shared" si="0"/>
        <v>99.865828453324141</v>
      </c>
    </row>
    <row r="11" spans="1:7" ht="26.25" customHeight="1" x14ac:dyDescent="0.2">
      <c r="A11" s="4"/>
      <c r="B11" s="5"/>
      <c r="C11" s="6">
        <v>4430</v>
      </c>
      <c r="D11" s="14" t="s">
        <v>15</v>
      </c>
      <c r="E11" s="7">
        <v>290300.34000000003</v>
      </c>
      <c r="F11" s="7">
        <v>289910.86</v>
      </c>
      <c r="G11" s="35">
        <f t="shared" si="0"/>
        <v>99.865835499882621</v>
      </c>
    </row>
    <row r="12" spans="1:7" ht="18" customHeight="1" x14ac:dyDescent="0.2">
      <c r="A12" s="4"/>
      <c r="B12" s="16" t="s">
        <v>10</v>
      </c>
      <c r="C12" s="17" t="s">
        <v>6</v>
      </c>
      <c r="D12" s="18" t="s">
        <v>16</v>
      </c>
      <c r="E12" s="19">
        <f>SUM(E10:E11)</f>
        <v>296106.34000000003</v>
      </c>
      <c r="F12" s="19">
        <f>SUM(F10:F11)</f>
        <v>295709.07</v>
      </c>
      <c r="G12" s="35">
        <f t="shared" si="0"/>
        <v>99.865835361714986</v>
      </c>
    </row>
    <row r="13" spans="1:7" ht="26.25" customHeight="1" x14ac:dyDescent="0.2">
      <c r="A13" s="21" t="s">
        <v>8</v>
      </c>
      <c r="B13" s="22"/>
      <c r="C13" s="23" t="s">
        <v>7</v>
      </c>
      <c r="D13" s="24" t="s">
        <v>17</v>
      </c>
      <c r="E13" s="25">
        <f>SUM(E6,E9,E12)</f>
        <v>417576.34</v>
      </c>
      <c r="F13" s="25">
        <f>SUM(F6,F9,F12)</f>
        <v>416281.42</v>
      </c>
      <c r="G13" s="35">
        <f t="shared" si="0"/>
        <v>99.689896223526446</v>
      </c>
    </row>
    <row r="14" spans="1:7" ht="144" customHeight="1" x14ac:dyDescent="0.2">
      <c r="A14" s="36" t="s">
        <v>88</v>
      </c>
      <c r="B14" s="37" t="s">
        <v>103</v>
      </c>
      <c r="C14" s="38">
        <v>6639</v>
      </c>
      <c r="D14" s="39" t="s">
        <v>104</v>
      </c>
      <c r="E14" s="40">
        <v>10605</v>
      </c>
      <c r="F14" s="40">
        <v>5768.63</v>
      </c>
      <c r="G14" s="35">
        <f t="shared" si="0"/>
        <v>54.395379537953794</v>
      </c>
    </row>
    <row r="15" spans="1:7" s="42" customFormat="1" ht="25.5" x14ac:dyDescent="0.2">
      <c r="A15" s="20"/>
      <c r="B15" s="16" t="s">
        <v>103</v>
      </c>
      <c r="C15" s="17" t="s">
        <v>6</v>
      </c>
      <c r="D15" s="18" t="s">
        <v>105</v>
      </c>
      <c r="E15" s="19">
        <f>SUM(E14)</f>
        <v>10605</v>
      </c>
      <c r="F15" s="19">
        <f>SUM(F14)</f>
        <v>5768.63</v>
      </c>
      <c r="G15" s="54">
        <f t="shared" si="0"/>
        <v>54.395379537953794</v>
      </c>
    </row>
    <row r="16" spans="1:7" s="41" customFormat="1" ht="25.5" x14ac:dyDescent="0.2">
      <c r="A16" s="36" t="s">
        <v>88</v>
      </c>
      <c r="B16" s="37" t="s">
        <v>95</v>
      </c>
      <c r="C16" s="38">
        <v>4017</v>
      </c>
      <c r="D16" s="39" t="s">
        <v>23</v>
      </c>
      <c r="E16" s="40">
        <v>9103.5</v>
      </c>
      <c r="F16" s="40">
        <v>9103.48</v>
      </c>
      <c r="G16" s="35">
        <f t="shared" si="0"/>
        <v>99.999780304278573</v>
      </c>
    </row>
    <row r="17" spans="1:7" s="41" customFormat="1" ht="25.5" x14ac:dyDescent="0.2">
      <c r="A17" s="36"/>
      <c r="B17" s="37"/>
      <c r="C17" s="38">
        <v>4019</v>
      </c>
      <c r="D17" s="39" t="s">
        <v>23</v>
      </c>
      <c r="E17" s="40">
        <v>1606.52</v>
      </c>
      <c r="F17" s="40">
        <v>1606.52</v>
      </c>
      <c r="G17" s="35">
        <f t="shared" si="0"/>
        <v>100</v>
      </c>
    </row>
    <row r="18" spans="1:7" s="41" customFormat="1" ht="41.25" customHeight="1" x14ac:dyDescent="0.2">
      <c r="A18" s="36"/>
      <c r="B18" s="37"/>
      <c r="C18" s="38">
        <v>4117</v>
      </c>
      <c r="D18" s="14" t="s">
        <v>25</v>
      </c>
      <c r="E18" s="40">
        <v>6443.97</v>
      </c>
      <c r="F18" s="40">
        <v>5159.49</v>
      </c>
      <c r="G18" s="35">
        <f t="shared" si="0"/>
        <v>80.066946307943695</v>
      </c>
    </row>
    <row r="19" spans="1:7" s="41" customFormat="1" ht="41.25" customHeight="1" x14ac:dyDescent="0.2">
      <c r="A19" s="36"/>
      <c r="B19" s="37"/>
      <c r="C19" s="38">
        <v>4119</v>
      </c>
      <c r="D19" s="14" t="s">
        <v>25</v>
      </c>
      <c r="E19" s="40">
        <v>1137.1300000000001</v>
      </c>
      <c r="F19" s="40">
        <v>910.46</v>
      </c>
      <c r="G19" s="35">
        <f t="shared" si="0"/>
        <v>80.06648316375437</v>
      </c>
    </row>
    <row r="20" spans="1:7" s="41" customFormat="1" ht="27.75" customHeight="1" x14ac:dyDescent="0.2">
      <c r="A20" s="36"/>
      <c r="B20" s="37"/>
      <c r="C20" s="38">
        <v>4127</v>
      </c>
      <c r="D20" s="14" t="s">
        <v>26</v>
      </c>
      <c r="E20" s="40">
        <v>973.73</v>
      </c>
      <c r="F20" s="40">
        <v>749.06</v>
      </c>
      <c r="G20" s="35">
        <f t="shared" si="0"/>
        <v>76.92686884454622</v>
      </c>
    </row>
    <row r="21" spans="1:7" s="41" customFormat="1" ht="27.75" customHeight="1" x14ac:dyDescent="0.2">
      <c r="A21" s="36"/>
      <c r="B21" s="37"/>
      <c r="C21" s="38">
        <v>4129</v>
      </c>
      <c r="D21" s="14" t="s">
        <v>26</v>
      </c>
      <c r="E21" s="40">
        <v>171.84</v>
      </c>
      <c r="F21" s="40">
        <v>132.13</v>
      </c>
      <c r="G21" s="35">
        <f t="shared" si="0"/>
        <v>76.891294227188084</v>
      </c>
    </row>
    <row r="22" spans="1:7" s="41" customFormat="1" ht="27.75" customHeight="1" x14ac:dyDescent="0.2">
      <c r="A22" s="36"/>
      <c r="B22" s="37"/>
      <c r="C22" s="38">
        <v>4177</v>
      </c>
      <c r="D22" s="14" t="s">
        <v>34</v>
      </c>
      <c r="E22" s="40">
        <v>21471.75</v>
      </c>
      <c r="F22" s="40">
        <v>21465.9</v>
      </c>
      <c r="G22" s="35">
        <f t="shared" si="0"/>
        <v>99.972754898878762</v>
      </c>
    </row>
    <row r="23" spans="1:7" s="41" customFormat="1" ht="27.75" customHeight="1" x14ac:dyDescent="0.2">
      <c r="A23" s="36"/>
      <c r="B23" s="37"/>
      <c r="C23" s="38">
        <v>4179</v>
      </c>
      <c r="D23" s="14" t="s">
        <v>34</v>
      </c>
      <c r="E23" s="40">
        <v>3789.13</v>
      </c>
      <c r="F23" s="40">
        <v>3788.1</v>
      </c>
      <c r="G23" s="35">
        <f t="shared" si="0"/>
        <v>99.972816979095455</v>
      </c>
    </row>
    <row r="24" spans="1:7" s="41" customFormat="1" ht="27.75" customHeight="1" x14ac:dyDescent="0.2">
      <c r="A24" s="36"/>
      <c r="B24" s="37"/>
      <c r="C24" s="38">
        <v>4217</v>
      </c>
      <c r="D24" s="14" t="s">
        <v>14</v>
      </c>
      <c r="E24" s="40">
        <v>1147.5</v>
      </c>
      <c r="F24" s="40">
        <v>1147.48</v>
      </c>
      <c r="G24" s="35">
        <f t="shared" si="0"/>
        <v>99.998257080610017</v>
      </c>
    </row>
    <row r="25" spans="1:7" s="41" customFormat="1" ht="27.75" customHeight="1" x14ac:dyDescent="0.2">
      <c r="A25" s="36"/>
      <c r="B25" s="37"/>
      <c r="C25" s="38">
        <v>4219</v>
      </c>
      <c r="D25" s="14" t="s">
        <v>14</v>
      </c>
      <c r="E25" s="40">
        <v>202.52</v>
      </c>
      <c r="F25" s="40">
        <v>202.52</v>
      </c>
      <c r="G25" s="35">
        <f t="shared" si="0"/>
        <v>100</v>
      </c>
    </row>
    <row r="26" spans="1:7" s="41" customFormat="1" ht="27.75" customHeight="1" x14ac:dyDescent="0.2">
      <c r="A26" s="36"/>
      <c r="B26" s="37"/>
      <c r="C26" s="38">
        <v>4287</v>
      </c>
      <c r="D26" s="14" t="s">
        <v>36</v>
      </c>
      <c r="E26" s="40">
        <v>4986.1000000000004</v>
      </c>
      <c r="F26" s="40">
        <v>4986.1000000000004</v>
      </c>
      <c r="G26" s="35">
        <f t="shared" si="0"/>
        <v>100</v>
      </c>
    </row>
    <row r="27" spans="1:7" s="41" customFormat="1" ht="27.75" customHeight="1" x14ac:dyDescent="0.2">
      <c r="A27" s="36"/>
      <c r="B27" s="37"/>
      <c r="C27" s="38">
        <v>4289</v>
      </c>
      <c r="D27" s="14" t="s">
        <v>36</v>
      </c>
      <c r="E27" s="40">
        <v>879.9</v>
      </c>
      <c r="F27" s="40">
        <v>879.9</v>
      </c>
      <c r="G27" s="35">
        <f t="shared" si="0"/>
        <v>100</v>
      </c>
    </row>
    <row r="28" spans="1:7" s="41" customFormat="1" ht="27.75" customHeight="1" x14ac:dyDescent="0.2">
      <c r="A28" s="36"/>
      <c r="B28" s="37"/>
      <c r="C28" s="38">
        <v>4307</v>
      </c>
      <c r="D28" s="14" t="s">
        <v>19</v>
      </c>
      <c r="E28" s="40">
        <v>277715.03999999998</v>
      </c>
      <c r="F28" s="40">
        <v>268900.21999999997</v>
      </c>
      <c r="G28" s="35">
        <f t="shared" si="0"/>
        <v>96.825947921293704</v>
      </c>
    </row>
    <row r="29" spans="1:7" s="41" customFormat="1" ht="27.75" customHeight="1" x14ac:dyDescent="0.2">
      <c r="A29" s="36"/>
      <c r="B29" s="37"/>
      <c r="C29" s="38">
        <v>4309</v>
      </c>
      <c r="D29" s="14" t="s">
        <v>19</v>
      </c>
      <c r="E29" s="40">
        <v>49008.54</v>
      </c>
      <c r="F29" s="40">
        <v>47453.03</v>
      </c>
      <c r="G29" s="35">
        <f t="shared" si="0"/>
        <v>96.826042971286228</v>
      </c>
    </row>
    <row r="30" spans="1:7" s="42" customFormat="1" ht="53.25" customHeight="1" x14ac:dyDescent="0.2">
      <c r="A30" s="20"/>
      <c r="B30" s="16" t="s">
        <v>95</v>
      </c>
      <c r="C30" s="17" t="s">
        <v>6</v>
      </c>
      <c r="D30" s="18" t="s">
        <v>96</v>
      </c>
      <c r="E30" s="19">
        <f>SUM(E16:E29)</f>
        <v>378637.17</v>
      </c>
      <c r="F30" s="19">
        <f>SUM(F16:F29)</f>
        <v>366484.39</v>
      </c>
      <c r="G30" s="54">
        <f t="shared" si="0"/>
        <v>96.790389068247066</v>
      </c>
    </row>
    <row r="31" spans="1:7" s="53" customFormat="1" ht="27.75" customHeight="1" x14ac:dyDescent="0.2">
      <c r="A31" s="48" t="s">
        <v>88</v>
      </c>
      <c r="B31" s="49"/>
      <c r="C31" s="50" t="s">
        <v>7</v>
      </c>
      <c r="D31" s="51" t="s">
        <v>91</v>
      </c>
      <c r="E31" s="52">
        <f>SUM(E15,E30)</f>
        <v>389242.17</v>
      </c>
      <c r="F31" s="52">
        <f>SUM(F15,F30)</f>
        <v>372253.02</v>
      </c>
      <c r="G31" s="35">
        <f t="shared" si="0"/>
        <v>95.635326460131495</v>
      </c>
    </row>
    <row r="32" spans="1:7" s="41" customFormat="1" ht="25.5" x14ac:dyDescent="0.2">
      <c r="A32" s="43">
        <v>600</v>
      </c>
      <c r="B32" s="38">
        <v>60016</v>
      </c>
      <c r="C32" s="38">
        <v>4210</v>
      </c>
      <c r="D32" s="14" t="s">
        <v>14</v>
      </c>
      <c r="E32" s="40">
        <v>27826.47</v>
      </c>
      <c r="F32" s="40">
        <v>9407.9500000000007</v>
      </c>
      <c r="G32" s="35">
        <f t="shared" si="0"/>
        <v>33.809354905598873</v>
      </c>
    </row>
    <row r="33" spans="1:7" s="41" customFormat="1" ht="25.5" x14ac:dyDescent="0.2">
      <c r="A33" s="43"/>
      <c r="B33" s="38"/>
      <c r="C33" s="38">
        <v>4300</v>
      </c>
      <c r="D33" s="14" t="s">
        <v>19</v>
      </c>
      <c r="E33" s="40">
        <v>161839</v>
      </c>
      <c r="F33" s="40">
        <v>148788.79999999999</v>
      </c>
      <c r="G33" s="35">
        <f t="shared" si="0"/>
        <v>91.936307070607199</v>
      </c>
    </row>
    <row r="34" spans="1:7" s="41" customFormat="1" x14ac:dyDescent="0.2">
      <c r="A34" s="43"/>
      <c r="B34" s="38"/>
      <c r="C34" s="38">
        <v>4430</v>
      </c>
      <c r="D34" s="14" t="s">
        <v>15</v>
      </c>
      <c r="E34" s="40">
        <v>2950</v>
      </c>
      <c r="F34" s="40">
        <v>2950</v>
      </c>
      <c r="G34" s="35">
        <f t="shared" si="0"/>
        <v>100</v>
      </c>
    </row>
    <row r="35" spans="1:7" s="41" customFormat="1" ht="25.5" x14ac:dyDescent="0.2">
      <c r="A35" s="43"/>
      <c r="B35" s="38"/>
      <c r="C35" s="38">
        <v>6050</v>
      </c>
      <c r="D35" s="14" t="s">
        <v>11</v>
      </c>
      <c r="E35" s="40">
        <v>351587.38</v>
      </c>
      <c r="F35" s="40">
        <v>351587.38</v>
      </c>
      <c r="G35" s="35">
        <f t="shared" si="0"/>
        <v>100</v>
      </c>
    </row>
    <row r="36" spans="1:7" s="42" customFormat="1" ht="25.5" x14ac:dyDescent="0.2">
      <c r="A36" s="44"/>
      <c r="B36" s="17">
        <v>60016</v>
      </c>
      <c r="C36" s="17" t="s">
        <v>6</v>
      </c>
      <c r="D36" s="18" t="s">
        <v>97</v>
      </c>
      <c r="E36" s="19">
        <f>SUM(E32:E35)</f>
        <v>544202.85</v>
      </c>
      <c r="F36" s="19">
        <f>SUM(F32:F35)</f>
        <v>512734.13</v>
      </c>
      <c r="G36" s="35">
        <f t="shared" si="0"/>
        <v>94.217465050026846</v>
      </c>
    </row>
    <row r="37" spans="1:7" s="41" customFormat="1" ht="25.5" x14ac:dyDescent="0.2">
      <c r="A37" s="43">
        <v>600</v>
      </c>
      <c r="B37" s="38">
        <v>60078</v>
      </c>
      <c r="C37" s="38">
        <v>4270</v>
      </c>
      <c r="D37" s="14" t="s">
        <v>18</v>
      </c>
      <c r="E37" s="40">
        <v>287000</v>
      </c>
      <c r="F37" s="40">
        <v>286946.95</v>
      </c>
      <c r="G37" s="35">
        <f t="shared" si="0"/>
        <v>99.981515679442509</v>
      </c>
    </row>
    <row r="38" spans="1:7" s="41" customFormat="1" ht="25.5" x14ac:dyDescent="0.2">
      <c r="A38" s="43"/>
      <c r="B38" s="38"/>
      <c r="C38" s="38">
        <v>6050</v>
      </c>
      <c r="D38" s="14" t="s">
        <v>11</v>
      </c>
      <c r="E38" s="40">
        <v>291100</v>
      </c>
      <c r="F38" s="40">
        <v>290591.13</v>
      </c>
      <c r="G38" s="35">
        <f t="shared" si="0"/>
        <v>99.825190656131909</v>
      </c>
    </row>
    <row r="39" spans="1:7" s="42" customFormat="1" ht="25.5" x14ac:dyDescent="0.2">
      <c r="A39" s="44"/>
      <c r="B39" s="17">
        <v>60078</v>
      </c>
      <c r="C39" s="17" t="s">
        <v>6</v>
      </c>
      <c r="D39" s="18" t="s">
        <v>101</v>
      </c>
      <c r="E39" s="19">
        <f>SUM(E37,E38)</f>
        <v>578100</v>
      </c>
      <c r="F39" s="19">
        <f>SUM(F37,F38)</f>
        <v>577538.08000000007</v>
      </c>
      <c r="G39" s="35">
        <f t="shared" si="0"/>
        <v>99.902798823732937</v>
      </c>
    </row>
    <row r="40" spans="1:7" s="46" customFormat="1" ht="21.75" customHeight="1" x14ac:dyDescent="0.2">
      <c r="A40" s="45">
        <v>600</v>
      </c>
      <c r="B40" s="23"/>
      <c r="C40" s="23" t="s">
        <v>7</v>
      </c>
      <c r="D40" s="24" t="s">
        <v>100</v>
      </c>
      <c r="E40" s="25">
        <f>SUM(E36, E39)</f>
        <v>1122302.8500000001</v>
      </c>
      <c r="F40" s="25">
        <f>SUM(F36, F39)</f>
        <v>1090272.21</v>
      </c>
      <c r="G40" s="35">
        <f t="shared" si="0"/>
        <v>97.145989605212165</v>
      </c>
    </row>
    <row r="41" spans="1:7" ht="25.5" x14ac:dyDescent="0.2">
      <c r="A41" s="8">
        <v>700</v>
      </c>
      <c r="B41" s="6">
        <v>70005</v>
      </c>
      <c r="C41" s="6">
        <v>4300</v>
      </c>
      <c r="D41" s="14" t="s">
        <v>19</v>
      </c>
      <c r="E41" s="7">
        <v>8000</v>
      </c>
      <c r="F41" s="7">
        <v>6065.62</v>
      </c>
      <c r="G41" s="35">
        <f t="shared" si="0"/>
        <v>75.820250000000001</v>
      </c>
    </row>
    <row r="42" spans="1:7" x14ac:dyDescent="0.2">
      <c r="A42" s="8"/>
      <c r="B42" s="6"/>
      <c r="C42" s="6">
        <v>4430</v>
      </c>
      <c r="D42" s="14" t="s">
        <v>15</v>
      </c>
      <c r="E42" s="7">
        <v>5000</v>
      </c>
      <c r="F42" s="7">
        <v>240</v>
      </c>
      <c r="G42" s="35">
        <f t="shared" si="0"/>
        <v>4.8</v>
      </c>
    </row>
    <row r="43" spans="1:7" ht="25.5" x14ac:dyDescent="0.2">
      <c r="A43" s="26"/>
      <c r="B43" s="27">
        <v>70005</v>
      </c>
      <c r="C43" s="27" t="s">
        <v>6</v>
      </c>
      <c r="D43" s="28" t="s">
        <v>21</v>
      </c>
      <c r="E43" s="29">
        <f>SUM(E41:E42)</f>
        <v>13000</v>
      </c>
      <c r="F43" s="29">
        <f>SUM(F41:F42)</f>
        <v>6305.62</v>
      </c>
      <c r="G43" s="35">
        <f t="shared" si="0"/>
        <v>48.504769230769227</v>
      </c>
    </row>
    <row r="44" spans="1:7" ht="25.5" x14ac:dyDescent="0.2">
      <c r="A44" s="30">
        <v>700</v>
      </c>
      <c r="B44" s="31"/>
      <c r="C44" s="31" t="s">
        <v>7</v>
      </c>
      <c r="D44" s="32" t="s">
        <v>22</v>
      </c>
      <c r="E44" s="33">
        <f>SUM(E43)</f>
        <v>13000</v>
      </c>
      <c r="F44" s="33">
        <f>SUM(F43)</f>
        <v>6305.62</v>
      </c>
      <c r="G44" s="35">
        <f t="shared" si="0"/>
        <v>48.504769230769227</v>
      </c>
    </row>
    <row r="45" spans="1:7" ht="25.5" x14ac:dyDescent="0.2">
      <c r="A45" s="8">
        <v>750</v>
      </c>
      <c r="B45" s="6">
        <v>75011</v>
      </c>
      <c r="C45" s="6">
        <v>4010</v>
      </c>
      <c r="D45" s="14" t="s">
        <v>23</v>
      </c>
      <c r="E45" s="7">
        <v>24384</v>
      </c>
      <c r="F45" s="7">
        <v>24384</v>
      </c>
      <c r="G45" s="35">
        <f t="shared" si="0"/>
        <v>100</v>
      </c>
    </row>
    <row r="46" spans="1:7" ht="25.5" x14ac:dyDescent="0.2">
      <c r="A46" s="8"/>
      <c r="B46" s="6"/>
      <c r="C46" s="6">
        <v>4040</v>
      </c>
      <c r="D46" s="14" t="s">
        <v>24</v>
      </c>
      <c r="E46" s="7">
        <v>2570</v>
      </c>
      <c r="F46" s="7">
        <v>2570</v>
      </c>
      <c r="G46" s="35">
        <f t="shared" si="0"/>
        <v>100</v>
      </c>
    </row>
    <row r="47" spans="1:7" ht="38.25" x14ac:dyDescent="0.2">
      <c r="A47" s="8"/>
      <c r="B47" s="6"/>
      <c r="C47" s="6">
        <v>4110</v>
      </c>
      <c r="D47" s="14" t="s">
        <v>25</v>
      </c>
      <c r="E47" s="7">
        <v>5001</v>
      </c>
      <c r="F47" s="7">
        <v>5001</v>
      </c>
      <c r="G47" s="35">
        <f t="shared" si="0"/>
        <v>100</v>
      </c>
    </row>
    <row r="48" spans="1:7" ht="25.5" x14ac:dyDescent="0.2">
      <c r="A48" s="8"/>
      <c r="B48" s="6"/>
      <c r="C48" s="6">
        <v>4120</v>
      </c>
      <c r="D48" s="14" t="s">
        <v>26</v>
      </c>
      <c r="E48" s="7">
        <v>800</v>
      </c>
      <c r="F48" s="7">
        <v>800</v>
      </c>
      <c r="G48" s="35">
        <f t="shared" si="0"/>
        <v>100</v>
      </c>
    </row>
    <row r="49" spans="1:7" ht="38.25" x14ac:dyDescent="0.2">
      <c r="A49" s="8"/>
      <c r="B49" s="6"/>
      <c r="C49" s="6">
        <v>4440</v>
      </c>
      <c r="D49" s="14" t="s">
        <v>27</v>
      </c>
      <c r="E49" s="7">
        <v>1100</v>
      </c>
      <c r="F49" s="7">
        <v>1100</v>
      </c>
      <c r="G49" s="35">
        <f t="shared" si="0"/>
        <v>100</v>
      </c>
    </row>
    <row r="50" spans="1:7" ht="25.5" customHeight="1" x14ac:dyDescent="0.2">
      <c r="A50" s="26"/>
      <c r="B50" s="27">
        <v>75011</v>
      </c>
      <c r="C50" s="27" t="s">
        <v>6</v>
      </c>
      <c r="D50" s="28" t="s">
        <v>28</v>
      </c>
      <c r="E50" s="29">
        <f>SUM(E45:E49)</f>
        <v>33855</v>
      </c>
      <c r="F50" s="29">
        <f>SUM(F45:F49)</f>
        <v>33855</v>
      </c>
      <c r="G50" s="35">
        <f t="shared" si="0"/>
        <v>100</v>
      </c>
    </row>
    <row r="51" spans="1:7" ht="25.5" x14ac:dyDescent="0.2">
      <c r="A51" s="8">
        <v>750</v>
      </c>
      <c r="B51" s="6">
        <v>75022</v>
      </c>
      <c r="C51" s="6">
        <v>3030</v>
      </c>
      <c r="D51" s="14" t="s">
        <v>29</v>
      </c>
      <c r="E51" s="7">
        <v>100000</v>
      </c>
      <c r="F51" s="7">
        <v>79450</v>
      </c>
      <c r="G51" s="35">
        <f t="shared" si="0"/>
        <v>79.45</v>
      </c>
    </row>
    <row r="52" spans="1:7" ht="25.5" x14ac:dyDescent="0.2">
      <c r="A52" s="8"/>
      <c r="B52" s="6"/>
      <c r="C52" s="6">
        <v>4210</v>
      </c>
      <c r="D52" s="14" t="s">
        <v>14</v>
      </c>
      <c r="E52" s="7">
        <v>1000</v>
      </c>
      <c r="F52" s="7">
        <v>671.65</v>
      </c>
      <c r="G52" s="35">
        <f t="shared" si="0"/>
        <v>67.164999999999992</v>
      </c>
    </row>
    <row r="53" spans="1:7" ht="25.5" x14ac:dyDescent="0.2">
      <c r="A53" s="8"/>
      <c r="B53" s="6"/>
      <c r="C53" s="6">
        <v>4300</v>
      </c>
      <c r="D53" s="14" t="s">
        <v>19</v>
      </c>
      <c r="E53" s="7">
        <v>2500</v>
      </c>
      <c r="F53" s="7">
        <v>1619.05</v>
      </c>
      <c r="G53" s="35">
        <f t="shared" si="0"/>
        <v>64.762</v>
      </c>
    </row>
    <row r="54" spans="1:7" ht="25.5" x14ac:dyDescent="0.2">
      <c r="A54" s="8"/>
      <c r="B54" s="6"/>
      <c r="C54" s="6">
        <v>4410</v>
      </c>
      <c r="D54" s="14" t="s">
        <v>31</v>
      </c>
      <c r="E54" s="7">
        <v>500</v>
      </c>
      <c r="F54" s="7">
        <v>111.09</v>
      </c>
      <c r="G54" s="35">
        <f t="shared" si="0"/>
        <v>22.218</v>
      </c>
    </row>
    <row r="55" spans="1:7" ht="38.25" x14ac:dyDescent="0.2">
      <c r="A55" s="26"/>
      <c r="B55" s="27">
        <v>75022</v>
      </c>
      <c r="C55" s="27" t="s">
        <v>6</v>
      </c>
      <c r="D55" s="28" t="s">
        <v>32</v>
      </c>
      <c r="E55" s="29">
        <f>SUM(E51:E54)</f>
        <v>104000</v>
      </c>
      <c r="F55" s="29">
        <f>SUM(F51:F54)</f>
        <v>81851.789999999994</v>
      </c>
      <c r="G55" s="35">
        <f t="shared" si="0"/>
        <v>78.703644230769214</v>
      </c>
    </row>
    <row r="56" spans="1:7" ht="38.25" x14ac:dyDescent="0.2">
      <c r="A56" s="8">
        <v>750</v>
      </c>
      <c r="B56" s="6">
        <v>75023</v>
      </c>
      <c r="C56" s="6">
        <v>3020</v>
      </c>
      <c r="D56" s="14" t="s">
        <v>33</v>
      </c>
      <c r="E56" s="7">
        <v>2946</v>
      </c>
      <c r="F56" s="6">
        <v>2945.88</v>
      </c>
      <c r="G56" s="35">
        <f t="shared" si="0"/>
        <v>99.995926680244409</v>
      </c>
    </row>
    <row r="57" spans="1:7" ht="25.5" x14ac:dyDescent="0.2">
      <c r="A57" s="8"/>
      <c r="B57" s="6"/>
      <c r="C57" s="6">
        <v>4010</v>
      </c>
      <c r="D57" s="14" t="s">
        <v>23</v>
      </c>
      <c r="E57" s="7">
        <v>902594</v>
      </c>
      <c r="F57" s="7">
        <v>847228.5</v>
      </c>
      <c r="G57" s="35">
        <f t="shared" si="0"/>
        <v>93.865957451523059</v>
      </c>
    </row>
    <row r="58" spans="1:7" ht="25.5" x14ac:dyDescent="0.2">
      <c r="A58" s="8"/>
      <c r="B58" s="6"/>
      <c r="C58" s="6">
        <v>4040</v>
      </c>
      <c r="D58" s="14" t="s">
        <v>24</v>
      </c>
      <c r="E58" s="7">
        <v>67710</v>
      </c>
      <c r="F58" s="7">
        <v>67709.31</v>
      </c>
      <c r="G58" s="35">
        <f t="shared" si="0"/>
        <v>99.998980948161275</v>
      </c>
    </row>
    <row r="59" spans="1:7" ht="25.5" x14ac:dyDescent="0.2">
      <c r="A59" s="8"/>
      <c r="B59" s="6"/>
      <c r="C59" s="6">
        <v>4100</v>
      </c>
      <c r="D59" s="14" t="s">
        <v>48</v>
      </c>
      <c r="E59" s="7">
        <v>60000</v>
      </c>
      <c r="F59" s="7">
        <v>58217</v>
      </c>
      <c r="G59" s="35">
        <f t="shared" si="0"/>
        <v>97.028333333333336</v>
      </c>
    </row>
    <row r="60" spans="1:7" ht="38.25" x14ac:dyDescent="0.2">
      <c r="A60" s="8"/>
      <c r="B60" s="6"/>
      <c r="C60" s="6">
        <v>4110</v>
      </c>
      <c r="D60" s="14" t="s">
        <v>25</v>
      </c>
      <c r="E60" s="7">
        <v>152000</v>
      </c>
      <c r="F60" s="7">
        <v>146414.53</v>
      </c>
      <c r="G60" s="35">
        <f t="shared" si="0"/>
        <v>96.325348684210525</v>
      </c>
    </row>
    <row r="61" spans="1:7" ht="25.5" x14ac:dyDescent="0.2">
      <c r="A61" s="8"/>
      <c r="B61" s="6"/>
      <c r="C61" s="6">
        <v>4120</v>
      </c>
      <c r="D61" s="14" t="s">
        <v>26</v>
      </c>
      <c r="E61" s="7">
        <v>24500</v>
      </c>
      <c r="F61" s="7">
        <v>19813.8</v>
      </c>
      <c r="G61" s="35">
        <f t="shared" si="0"/>
        <v>80.872653061224483</v>
      </c>
    </row>
    <row r="62" spans="1:7" ht="51" x14ac:dyDescent="0.2">
      <c r="A62" s="8"/>
      <c r="B62" s="6"/>
      <c r="C62" s="6">
        <v>4140</v>
      </c>
      <c r="D62" s="14" t="s">
        <v>106</v>
      </c>
      <c r="E62" s="7">
        <v>2000</v>
      </c>
      <c r="F62" s="7">
        <v>919</v>
      </c>
      <c r="G62" s="35">
        <f t="shared" si="0"/>
        <v>45.95</v>
      </c>
    </row>
    <row r="63" spans="1:7" ht="25.5" x14ac:dyDescent="0.2">
      <c r="A63" s="8"/>
      <c r="B63" s="6"/>
      <c r="C63" s="6">
        <v>4170</v>
      </c>
      <c r="D63" s="14" t="s">
        <v>34</v>
      </c>
      <c r="E63" s="7">
        <v>20790</v>
      </c>
      <c r="F63" s="7">
        <v>20485</v>
      </c>
      <c r="G63" s="35">
        <f t="shared" si="0"/>
        <v>98.532948532948524</v>
      </c>
    </row>
    <row r="64" spans="1:7" ht="25.5" x14ac:dyDescent="0.2">
      <c r="A64" s="8"/>
      <c r="B64" s="6"/>
      <c r="C64" s="6">
        <v>4210</v>
      </c>
      <c r="D64" s="14" t="s">
        <v>14</v>
      </c>
      <c r="E64" s="7">
        <v>86298.49</v>
      </c>
      <c r="F64" s="7">
        <v>69181.960000000006</v>
      </c>
      <c r="G64" s="35">
        <f t="shared" si="0"/>
        <v>80.165898615375539</v>
      </c>
    </row>
    <row r="65" spans="1:7" ht="25.5" x14ac:dyDescent="0.2">
      <c r="A65" s="8"/>
      <c r="B65" s="6"/>
      <c r="C65" s="6">
        <v>4220</v>
      </c>
      <c r="D65" s="14" t="s">
        <v>61</v>
      </c>
      <c r="E65" s="7">
        <v>700</v>
      </c>
      <c r="F65" s="7">
        <v>0</v>
      </c>
      <c r="G65" s="35">
        <f t="shared" si="0"/>
        <v>0</v>
      </c>
    </row>
    <row r="66" spans="1:7" x14ac:dyDescent="0.2">
      <c r="A66" s="8"/>
      <c r="B66" s="6"/>
      <c r="C66" s="6">
        <v>4260</v>
      </c>
      <c r="D66" s="14" t="s">
        <v>35</v>
      </c>
      <c r="E66" s="7">
        <v>20500</v>
      </c>
      <c r="F66" s="7">
        <v>18017.73</v>
      </c>
      <c r="G66" s="35">
        <f t="shared" si="0"/>
        <v>87.891365853658527</v>
      </c>
    </row>
    <row r="67" spans="1:7" ht="25.5" x14ac:dyDescent="0.2">
      <c r="A67" s="8"/>
      <c r="B67" s="6"/>
      <c r="C67" s="6">
        <v>4270</v>
      </c>
      <c r="D67" s="14" t="s">
        <v>18</v>
      </c>
      <c r="E67" s="7">
        <v>8500</v>
      </c>
      <c r="F67" s="7">
        <v>6528.64</v>
      </c>
      <c r="G67" s="35">
        <f t="shared" si="0"/>
        <v>76.807529411764705</v>
      </c>
    </row>
    <row r="68" spans="1:7" ht="25.5" x14ac:dyDescent="0.2">
      <c r="A68" s="8"/>
      <c r="B68" s="6"/>
      <c r="C68" s="6">
        <v>4280</v>
      </c>
      <c r="D68" s="14" t="s">
        <v>36</v>
      </c>
      <c r="E68" s="7">
        <v>760</v>
      </c>
      <c r="F68" s="7">
        <v>600</v>
      </c>
      <c r="G68" s="35">
        <f t="shared" si="0"/>
        <v>78.94736842105263</v>
      </c>
    </row>
    <row r="69" spans="1:7" ht="25.5" x14ac:dyDescent="0.2">
      <c r="A69" s="8"/>
      <c r="B69" s="6"/>
      <c r="C69" s="6">
        <v>4300</v>
      </c>
      <c r="D69" s="14" t="s">
        <v>19</v>
      </c>
      <c r="E69" s="7">
        <v>110183</v>
      </c>
      <c r="F69" s="7">
        <v>99150.96</v>
      </c>
      <c r="G69" s="35">
        <f t="shared" si="0"/>
        <v>89.987529836726182</v>
      </c>
    </row>
    <row r="70" spans="1:7" ht="25.5" x14ac:dyDescent="0.2">
      <c r="A70" s="8"/>
      <c r="B70" s="6"/>
      <c r="C70" s="6">
        <v>4350</v>
      </c>
      <c r="D70" s="14" t="s">
        <v>37</v>
      </c>
      <c r="E70" s="7">
        <v>4000</v>
      </c>
      <c r="F70" s="7">
        <v>3612.33</v>
      </c>
      <c r="G70" s="35">
        <f t="shared" si="0"/>
        <v>90.308250000000001</v>
      </c>
    </row>
    <row r="71" spans="1:7" ht="51" x14ac:dyDescent="0.2">
      <c r="A71" s="8"/>
      <c r="B71" s="6"/>
      <c r="C71" s="6">
        <v>4360</v>
      </c>
      <c r="D71" s="14" t="s">
        <v>38</v>
      </c>
      <c r="E71" s="7">
        <v>5000</v>
      </c>
      <c r="F71" s="7">
        <v>3400.08</v>
      </c>
      <c r="G71" s="35">
        <f t="shared" si="0"/>
        <v>68.001599999999996</v>
      </c>
    </row>
    <row r="72" spans="1:7" ht="51" x14ac:dyDescent="0.2">
      <c r="A72" s="8"/>
      <c r="B72" s="6"/>
      <c r="C72" s="6">
        <v>4370</v>
      </c>
      <c r="D72" s="14" t="s">
        <v>30</v>
      </c>
      <c r="E72" s="7">
        <v>6000</v>
      </c>
      <c r="F72" s="7">
        <v>5425.8</v>
      </c>
      <c r="G72" s="35">
        <f t="shared" si="0"/>
        <v>90.429999999999993</v>
      </c>
    </row>
    <row r="73" spans="1:7" ht="25.5" x14ac:dyDescent="0.2">
      <c r="A73" s="8"/>
      <c r="B73" s="6"/>
      <c r="C73" s="6">
        <v>4410</v>
      </c>
      <c r="D73" s="14" t="s">
        <v>31</v>
      </c>
      <c r="E73" s="7">
        <v>35500</v>
      </c>
      <c r="F73" s="7">
        <v>33631.4</v>
      </c>
      <c r="G73" s="35">
        <f t="shared" si="0"/>
        <v>94.736338028169016</v>
      </c>
    </row>
    <row r="74" spans="1:7" x14ac:dyDescent="0.2">
      <c r="A74" s="8"/>
      <c r="B74" s="6"/>
      <c r="C74" s="6">
        <v>4430</v>
      </c>
      <c r="D74" s="14" t="s">
        <v>15</v>
      </c>
      <c r="E74" s="7">
        <v>9000</v>
      </c>
      <c r="F74" s="7">
        <v>8969</v>
      </c>
      <c r="G74" s="35">
        <f t="shared" si="0"/>
        <v>99.655555555555551</v>
      </c>
    </row>
    <row r="75" spans="1:7" ht="38.25" x14ac:dyDescent="0.2">
      <c r="A75" s="8"/>
      <c r="B75" s="6"/>
      <c r="C75" s="6">
        <v>4440</v>
      </c>
      <c r="D75" s="14" t="s">
        <v>27</v>
      </c>
      <c r="E75" s="7">
        <v>19806</v>
      </c>
      <c r="F75" s="7">
        <v>19805.009999999998</v>
      </c>
      <c r="G75" s="35">
        <f t="shared" si="0"/>
        <v>99.995001514692504</v>
      </c>
    </row>
    <row r="76" spans="1:7" ht="38.25" x14ac:dyDescent="0.2">
      <c r="A76" s="8"/>
      <c r="B76" s="6"/>
      <c r="C76" s="6">
        <v>4610</v>
      </c>
      <c r="D76" s="14" t="s">
        <v>89</v>
      </c>
      <c r="E76" s="7">
        <v>3000</v>
      </c>
      <c r="F76" s="7">
        <v>2520.94</v>
      </c>
      <c r="G76" s="35">
        <f t="shared" si="0"/>
        <v>84.031333333333336</v>
      </c>
    </row>
    <row r="77" spans="1:7" ht="51" x14ac:dyDescent="0.2">
      <c r="A77" s="8"/>
      <c r="B77" s="6"/>
      <c r="C77" s="6">
        <v>4700</v>
      </c>
      <c r="D77" s="14" t="s">
        <v>39</v>
      </c>
      <c r="E77" s="7">
        <v>15000</v>
      </c>
      <c r="F77" s="7">
        <v>13351.16</v>
      </c>
      <c r="G77" s="35">
        <f t="shared" si="0"/>
        <v>89.007733333333334</v>
      </c>
    </row>
    <row r="78" spans="1:7" ht="25.5" x14ac:dyDescent="0.2">
      <c r="A78" s="8"/>
      <c r="B78" s="6"/>
      <c r="C78" s="6">
        <v>6050</v>
      </c>
      <c r="D78" s="14" t="s">
        <v>11</v>
      </c>
      <c r="E78" s="7">
        <v>23000</v>
      </c>
      <c r="F78" s="7">
        <v>22880.26</v>
      </c>
      <c r="G78" s="35">
        <f t="shared" si="0"/>
        <v>99.479391304347814</v>
      </c>
    </row>
    <row r="79" spans="1:7" ht="38.25" x14ac:dyDescent="0.2">
      <c r="A79" s="26"/>
      <c r="B79" s="27">
        <v>75023</v>
      </c>
      <c r="C79" s="27" t="s">
        <v>6</v>
      </c>
      <c r="D79" s="28" t="s">
        <v>40</v>
      </c>
      <c r="E79" s="29">
        <f>SUM(E56:E78)</f>
        <v>1579787.49</v>
      </c>
      <c r="F79" s="29">
        <f>SUM(F56:F78)</f>
        <v>1470808.2899999998</v>
      </c>
      <c r="G79" s="35">
        <f t="shared" si="0"/>
        <v>93.101654451004663</v>
      </c>
    </row>
    <row r="80" spans="1:7" s="41" customFormat="1" ht="25.5" x14ac:dyDescent="0.2">
      <c r="A80" s="43">
        <v>750</v>
      </c>
      <c r="B80" s="38">
        <v>75075</v>
      </c>
      <c r="C80" s="38">
        <v>4170</v>
      </c>
      <c r="D80" s="14" t="s">
        <v>34</v>
      </c>
      <c r="E80" s="40">
        <v>1000</v>
      </c>
      <c r="F80" s="40">
        <v>0</v>
      </c>
      <c r="G80" s="47"/>
    </row>
    <row r="81" spans="1:7" ht="25.5" x14ac:dyDescent="0.2">
      <c r="A81" s="8"/>
      <c r="B81" s="6"/>
      <c r="C81" s="6">
        <v>4210</v>
      </c>
      <c r="D81" s="14" t="s">
        <v>14</v>
      </c>
      <c r="E81" s="7">
        <v>8605</v>
      </c>
      <c r="F81" s="7">
        <v>5651.98</v>
      </c>
      <c r="G81" s="35">
        <f t="shared" ref="G81:G119" si="1">(F81/E81)*100</f>
        <v>65.682510168506681</v>
      </c>
    </row>
    <row r="82" spans="1:7" x14ac:dyDescent="0.2">
      <c r="A82" s="8"/>
      <c r="B82" s="6"/>
      <c r="C82" s="6">
        <v>4260</v>
      </c>
      <c r="D82" s="14" t="s">
        <v>35</v>
      </c>
      <c r="E82" s="7">
        <v>200</v>
      </c>
      <c r="F82" s="7">
        <v>198.65</v>
      </c>
      <c r="G82" s="35">
        <f t="shared" si="1"/>
        <v>99.325000000000003</v>
      </c>
    </row>
    <row r="83" spans="1:7" ht="25.5" x14ac:dyDescent="0.2">
      <c r="A83" s="8"/>
      <c r="B83" s="6"/>
      <c r="C83" s="6">
        <v>4300</v>
      </c>
      <c r="D83" s="14" t="s">
        <v>19</v>
      </c>
      <c r="E83" s="7">
        <v>10800</v>
      </c>
      <c r="F83" s="7">
        <v>1452.66</v>
      </c>
      <c r="G83" s="35">
        <f t="shared" si="1"/>
        <v>13.450555555555557</v>
      </c>
    </row>
    <row r="84" spans="1:7" x14ac:dyDescent="0.2">
      <c r="A84" s="8"/>
      <c r="B84" s="6"/>
      <c r="C84" s="6">
        <v>4430</v>
      </c>
      <c r="D84" s="14" t="s">
        <v>15</v>
      </c>
      <c r="E84" s="7">
        <v>110</v>
      </c>
      <c r="F84" s="7">
        <v>110</v>
      </c>
      <c r="G84" s="35">
        <f t="shared" si="1"/>
        <v>100</v>
      </c>
    </row>
    <row r="85" spans="1:7" ht="38.25" x14ac:dyDescent="0.2">
      <c r="A85" s="26"/>
      <c r="B85" s="27">
        <v>75075</v>
      </c>
      <c r="C85" s="27" t="s">
        <v>6</v>
      </c>
      <c r="D85" s="28" t="s">
        <v>41</v>
      </c>
      <c r="E85" s="29">
        <f>SUM(E80:E84)</f>
        <v>20715</v>
      </c>
      <c r="F85" s="29">
        <f>SUM(F80:F84)</f>
        <v>7413.2899999999991</v>
      </c>
      <c r="G85" s="35">
        <f t="shared" si="1"/>
        <v>35.78706251508568</v>
      </c>
    </row>
    <row r="86" spans="1:7" ht="25.5" x14ac:dyDescent="0.2">
      <c r="A86" s="8">
        <v>750</v>
      </c>
      <c r="B86" s="6">
        <v>75095</v>
      </c>
      <c r="C86" s="6">
        <v>3030</v>
      </c>
      <c r="D86" s="14" t="s">
        <v>29</v>
      </c>
      <c r="E86" s="7">
        <v>12000</v>
      </c>
      <c r="F86" s="7">
        <v>11800</v>
      </c>
      <c r="G86" s="35">
        <f t="shared" si="1"/>
        <v>98.333333333333329</v>
      </c>
    </row>
    <row r="87" spans="1:7" ht="153" x14ac:dyDescent="0.2">
      <c r="A87" s="8"/>
      <c r="B87" s="6"/>
      <c r="C87" s="6">
        <v>6639</v>
      </c>
      <c r="D87" s="39" t="s">
        <v>104</v>
      </c>
      <c r="E87" s="7">
        <v>13770</v>
      </c>
      <c r="F87" s="7">
        <v>3777.09</v>
      </c>
      <c r="G87" s="35">
        <f t="shared" si="1"/>
        <v>27.429847494553378</v>
      </c>
    </row>
    <row r="88" spans="1:7" ht="27" customHeight="1" x14ac:dyDescent="0.2">
      <c r="A88" s="26"/>
      <c r="B88" s="27">
        <v>75095</v>
      </c>
      <c r="C88" s="27" t="s">
        <v>6</v>
      </c>
      <c r="D88" s="28" t="s">
        <v>16</v>
      </c>
      <c r="E88" s="29">
        <f>SUM(E86:E87)</f>
        <v>25770</v>
      </c>
      <c r="F88" s="29">
        <f>SUM(F86:F87)</f>
        <v>15577.09</v>
      </c>
      <c r="G88" s="35">
        <f t="shared" si="1"/>
        <v>60.446604578967786</v>
      </c>
    </row>
    <row r="89" spans="1:7" ht="25.5" x14ac:dyDescent="0.2">
      <c r="A89" s="30">
        <v>750</v>
      </c>
      <c r="B89" s="31"/>
      <c r="C89" s="31" t="s">
        <v>7</v>
      </c>
      <c r="D89" s="32" t="s">
        <v>42</v>
      </c>
      <c r="E89" s="33">
        <f>SUM(E50,E55,E79,E85,E88)</f>
        <v>1764127.49</v>
      </c>
      <c r="F89" s="33">
        <f>SUM(F50,F55,F79,F85,F88)</f>
        <v>1609505.46</v>
      </c>
      <c r="G89" s="35">
        <f t="shared" si="1"/>
        <v>91.235212257817039</v>
      </c>
    </row>
    <row r="90" spans="1:7" ht="25.5" x14ac:dyDescent="0.2">
      <c r="A90" s="8">
        <v>751</v>
      </c>
      <c r="B90" s="6">
        <v>75101</v>
      </c>
      <c r="C90" s="6">
        <v>4300</v>
      </c>
      <c r="D90" s="14" t="s">
        <v>19</v>
      </c>
      <c r="E90" s="7">
        <v>644</v>
      </c>
      <c r="F90" s="7">
        <v>644</v>
      </c>
      <c r="G90" s="35">
        <f t="shared" si="1"/>
        <v>100</v>
      </c>
    </row>
    <row r="91" spans="1:7" ht="63.75" x14ac:dyDescent="0.2">
      <c r="A91" s="26"/>
      <c r="B91" s="27">
        <v>75101</v>
      </c>
      <c r="C91" s="27" t="s">
        <v>6</v>
      </c>
      <c r="D91" s="28" t="s">
        <v>44</v>
      </c>
      <c r="E91" s="29">
        <f>SUM(E90)</f>
        <v>644</v>
      </c>
      <c r="F91" s="29">
        <f>SUM(F90)</f>
        <v>644</v>
      </c>
      <c r="G91" s="35">
        <f t="shared" si="1"/>
        <v>100</v>
      </c>
    </row>
    <row r="92" spans="1:7" ht="51" x14ac:dyDescent="0.2">
      <c r="A92" s="30">
        <v>751</v>
      </c>
      <c r="B92" s="31"/>
      <c r="C92" s="31" t="s">
        <v>7</v>
      </c>
      <c r="D92" s="32" t="s">
        <v>43</v>
      </c>
      <c r="E92" s="33">
        <f>SUM(E91)</f>
        <v>644</v>
      </c>
      <c r="F92" s="33">
        <f>SUM(F91)</f>
        <v>644</v>
      </c>
      <c r="G92" s="35">
        <f t="shared" si="1"/>
        <v>100</v>
      </c>
    </row>
    <row r="93" spans="1:7" ht="25.5" x14ac:dyDescent="0.2">
      <c r="A93" s="8">
        <v>754</v>
      </c>
      <c r="B93" s="6">
        <v>75412</v>
      </c>
      <c r="C93" s="6">
        <v>3030</v>
      </c>
      <c r="D93" s="14" t="s">
        <v>29</v>
      </c>
      <c r="E93" s="7">
        <v>10000</v>
      </c>
      <c r="F93" s="7">
        <v>7946.5</v>
      </c>
      <c r="G93" s="35">
        <f t="shared" si="1"/>
        <v>79.465000000000003</v>
      </c>
    </row>
    <row r="94" spans="1:7" ht="38.25" x14ac:dyDescent="0.2">
      <c r="A94" s="8"/>
      <c r="B94" s="6"/>
      <c r="C94" s="6">
        <v>4110</v>
      </c>
      <c r="D94" s="14" t="s">
        <v>25</v>
      </c>
      <c r="E94" s="7">
        <v>7000</v>
      </c>
      <c r="F94" s="7">
        <v>6136.6</v>
      </c>
      <c r="G94" s="35">
        <f t="shared" si="1"/>
        <v>87.665714285714287</v>
      </c>
    </row>
    <row r="95" spans="1:7" ht="25.5" x14ac:dyDescent="0.2">
      <c r="A95" s="8"/>
      <c r="B95" s="6"/>
      <c r="C95" s="6">
        <v>4170</v>
      </c>
      <c r="D95" s="14" t="s">
        <v>34</v>
      </c>
      <c r="E95" s="7">
        <v>55600</v>
      </c>
      <c r="F95" s="7">
        <v>55560</v>
      </c>
      <c r="G95" s="35">
        <f t="shared" si="1"/>
        <v>99.928057553956833</v>
      </c>
    </row>
    <row r="96" spans="1:7" ht="25.5" x14ac:dyDescent="0.2">
      <c r="A96" s="8"/>
      <c r="B96" s="6"/>
      <c r="C96" s="6">
        <v>4210</v>
      </c>
      <c r="D96" s="14" t="s">
        <v>14</v>
      </c>
      <c r="E96" s="7">
        <v>52000</v>
      </c>
      <c r="F96" s="7">
        <v>51418.7</v>
      </c>
      <c r="G96" s="35">
        <f t="shared" si="1"/>
        <v>98.882115384615375</v>
      </c>
    </row>
    <row r="97" spans="1:7" x14ac:dyDescent="0.2">
      <c r="A97" s="8"/>
      <c r="B97" s="6"/>
      <c r="C97" s="6">
        <v>4260</v>
      </c>
      <c r="D97" s="14" t="s">
        <v>35</v>
      </c>
      <c r="E97" s="7">
        <v>15000</v>
      </c>
      <c r="F97" s="7">
        <v>11627.96</v>
      </c>
      <c r="G97" s="35">
        <f t="shared" si="1"/>
        <v>77.519733333333335</v>
      </c>
    </row>
    <row r="98" spans="1:7" ht="25.5" x14ac:dyDescent="0.2">
      <c r="A98" s="8"/>
      <c r="B98" s="6"/>
      <c r="C98" s="6">
        <v>4280</v>
      </c>
      <c r="D98" s="39" t="s">
        <v>36</v>
      </c>
      <c r="E98" s="7">
        <v>1000</v>
      </c>
      <c r="F98" s="7">
        <v>870</v>
      </c>
      <c r="G98" s="35">
        <f t="shared" si="1"/>
        <v>87</v>
      </c>
    </row>
    <row r="99" spans="1:7" ht="25.5" x14ac:dyDescent="0.2">
      <c r="A99" s="8"/>
      <c r="B99" s="6"/>
      <c r="C99" s="6">
        <v>4300</v>
      </c>
      <c r="D99" s="14" t="s">
        <v>19</v>
      </c>
      <c r="E99" s="7">
        <v>12000</v>
      </c>
      <c r="F99" s="7">
        <v>10946.8</v>
      </c>
      <c r="G99" s="35">
        <f t="shared" si="1"/>
        <v>91.223333333333329</v>
      </c>
    </row>
    <row r="100" spans="1:7" ht="51" x14ac:dyDescent="0.2">
      <c r="A100" s="8"/>
      <c r="B100" s="6"/>
      <c r="C100" s="6">
        <v>4360</v>
      </c>
      <c r="D100" s="14" t="s">
        <v>38</v>
      </c>
      <c r="E100" s="7">
        <v>600</v>
      </c>
      <c r="F100" s="7">
        <v>230</v>
      </c>
      <c r="G100" s="35">
        <f t="shared" si="1"/>
        <v>38.333333333333336</v>
      </c>
    </row>
    <row r="101" spans="1:7" x14ac:dyDescent="0.2">
      <c r="A101" s="8"/>
      <c r="B101" s="6"/>
      <c r="C101" s="6">
        <v>4430</v>
      </c>
      <c r="D101" s="14" t="s">
        <v>15</v>
      </c>
      <c r="E101" s="7">
        <v>9500</v>
      </c>
      <c r="F101" s="7">
        <v>7401.89</v>
      </c>
      <c r="G101" s="35">
        <f t="shared" si="1"/>
        <v>77.914631578947365</v>
      </c>
    </row>
    <row r="102" spans="1:7" ht="38.25" x14ac:dyDescent="0.2">
      <c r="A102" s="8"/>
      <c r="B102" s="6"/>
      <c r="C102" s="6">
        <v>6060</v>
      </c>
      <c r="D102" s="39" t="s">
        <v>20</v>
      </c>
      <c r="E102" s="7">
        <v>17000</v>
      </c>
      <c r="F102" s="7">
        <v>17000</v>
      </c>
      <c r="G102" s="35">
        <f t="shared" si="1"/>
        <v>100</v>
      </c>
    </row>
    <row r="103" spans="1:7" ht="25.5" x14ac:dyDescent="0.2">
      <c r="A103" s="26"/>
      <c r="B103" s="27">
        <v>75412</v>
      </c>
      <c r="C103" s="27" t="s">
        <v>6</v>
      </c>
      <c r="D103" s="28" t="s">
        <v>45</v>
      </c>
      <c r="E103" s="29">
        <f>SUM(E93:E102)</f>
        <v>179700</v>
      </c>
      <c r="F103" s="29">
        <f>SUM(F93:F102)</f>
        <v>169138.45</v>
      </c>
      <c r="G103" s="35">
        <f t="shared" si="1"/>
        <v>94.122676683361163</v>
      </c>
    </row>
    <row r="104" spans="1:7" ht="39" customHeight="1" x14ac:dyDescent="0.2">
      <c r="A104" s="8">
        <v>754</v>
      </c>
      <c r="B104" s="6">
        <v>75414</v>
      </c>
      <c r="C104" s="6">
        <v>4700</v>
      </c>
      <c r="D104" s="14" t="s">
        <v>39</v>
      </c>
      <c r="E104" s="7">
        <v>200</v>
      </c>
      <c r="F104" s="7">
        <v>200</v>
      </c>
      <c r="G104" s="35">
        <f t="shared" si="1"/>
        <v>100</v>
      </c>
    </row>
    <row r="105" spans="1:7" ht="24" customHeight="1" x14ac:dyDescent="0.2">
      <c r="A105" s="26"/>
      <c r="B105" s="27">
        <v>75414</v>
      </c>
      <c r="C105" s="27" t="s">
        <v>6</v>
      </c>
      <c r="D105" s="28" t="s">
        <v>46</v>
      </c>
      <c r="E105" s="29">
        <f>SUM(E104:E104)</f>
        <v>200</v>
      </c>
      <c r="F105" s="29">
        <f>SUM(F104:F104)</f>
        <v>200</v>
      </c>
      <c r="G105" s="35">
        <f t="shared" si="1"/>
        <v>100</v>
      </c>
    </row>
    <row r="106" spans="1:7" ht="38.25" x14ac:dyDescent="0.2">
      <c r="A106" s="30">
        <v>754</v>
      </c>
      <c r="B106" s="31"/>
      <c r="C106" s="31" t="s">
        <v>7</v>
      </c>
      <c r="D106" s="32" t="s">
        <v>47</v>
      </c>
      <c r="E106" s="33">
        <f>SUM(E103,E105)</f>
        <v>179900</v>
      </c>
      <c r="F106" s="33">
        <f>SUM(F103,F105)</f>
        <v>169338.45</v>
      </c>
      <c r="G106" s="35">
        <f t="shared" si="1"/>
        <v>94.129210672595903</v>
      </c>
    </row>
    <row r="107" spans="1:7" s="41" customFormat="1" ht="25.5" x14ac:dyDescent="0.2">
      <c r="A107" s="43">
        <v>757</v>
      </c>
      <c r="B107" s="38">
        <v>75702</v>
      </c>
      <c r="C107" s="38">
        <v>4300</v>
      </c>
      <c r="D107" s="14" t="s">
        <v>19</v>
      </c>
      <c r="E107" s="40">
        <v>100</v>
      </c>
      <c r="F107" s="40">
        <v>78.760000000000005</v>
      </c>
      <c r="G107" s="35">
        <f t="shared" si="1"/>
        <v>78.760000000000005</v>
      </c>
    </row>
    <row r="108" spans="1:7" ht="97.5" customHeight="1" x14ac:dyDescent="0.2">
      <c r="A108" s="8"/>
      <c r="B108" s="6"/>
      <c r="C108" s="6">
        <v>8110</v>
      </c>
      <c r="D108" s="55" t="s">
        <v>98</v>
      </c>
      <c r="E108" s="40">
        <v>290000</v>
      </c>
      <c r="F108" s="7">
        <v>270022.98</v>
      </c>
      <c r="G108" s="35">
        <f t="shared" si="1"/>
        <v>93.111372413793092</v>
      </c>
    </row>
    <row r="109" spans="1:7" ht="63.75" x14ac:dyDescent="0.2">
      <c r="A109" s="26"/>
      <c r="B109" s="27">
        <v>75702</v>
      </c>
      <c r="C109" s="27" t="s">
        <v>6</v>
      </c>
      <c r="D109" s="28" t="s">
        <v>49</v>
      </c>
      <c r="E109" s="29">
        <f>SUM(E107:E108)</f>
        <v>290100</v>
      </c>
      <c r="F109" s="29">
        <f>SUM(F107:F108)</f>
        <v>270101.74</v>
      </c>
      <c r="G109" s="35">
        <f t="shared" si="1"/>
        <v>93.10642537056188</v>
      </c>
    </row>
    <row r="110" spans="1:7" ht="25.5" x14ac:dyDescent="0.2">
      <c r="A110" s="30">
        <v>757</v>
      </c>
      <c r="B110" s="31"/>
      <c r="C110" s="31" t="s">
        <v>7</v>
      </c>
      <c r="D110" s="32" t="s">
        <v>50</v>
      </c>
      <c r="E110" s="33">
        <f>SUM(E109)</f>
        <v>290100</v>
      </c>
      <c r="F110" s="33">
        <f>SUM(F109)</f>
        <v>270101.74</v>
      </c>
      <c r="G110" s="35">
        <f t="shared" si="1"/>
        <v>93.10642537056188</v>
      </c>
    </row>
    <row r="111" spans="1:7" x14ac:dyDescent="0.2">
      <c r="A111" s="8">
        <v>758</v>
      </c>
      <c r="B111" s="6">
        <v>75818</v>
      </c>
      <c r="C111" s="6">
        <v>4810</v>
      </c>
      <c r="D111" s="14" t="s">
        <v>51</v>
      </c>
      <c r="E111" s="7">
        <v>142352</v>
      </c>
      <c r="F111" s="6">
        <v>0</v>
      </c>
      <c r="G111" s="35">
        <f t="shared" si="1"/>
        <v>0</v>
      </c>
    </row>
    <row r="112" spans="1:7" ht="25.5" customHeight="1" x14ac:dyDescent="0.2">
      <c r="A112" s="26"/>
      <c r="B112" s="27">
        <v>75818</v>
      </c>
      <c r="C112" s="27" t="s">
        <v>6</v>
      </c>
      <c r="D112" s="28" t="s">
        <v>53</v>
      </c>
      <c r="E112" s="29">
        <f>SUM(E111)</f>
        <v>142352</v>
      </c>
      <c r="F112" s="27">
        <v>0</v>
      </c>
      <c r="G112" s="35">
        <f t="shared" si="1"/>
        <v>0</v>
      </c>
    </row>
    <row r="113" spans="1:7" ht="22.5" customHeight="1" x14ac:dyDescent="0.2">
      <c r="A113" s="30">
        <v>758</v>
      </c>
      <c r="B113" s="31"/>
      <c r="C113" s="31" t="s">
        <v>7</v>
      </c>
      <c r="D113" s="32" t="s">
        <v>52</v>
      </c>
      <c r="E113" s="33">
        <f>SUM(E112)</f>
        <v>142352</v>
      </c>
      <c r="F113" s="33">
        <f>SUM(F112)</f>
        <v>0</v>
      </c>
      <c r="G113" s="35">
        <f t="shared" si="1"/>
        <v>0</v>
      </c>
    </row>
    <row r="114" spans="1:7" ht="38.25" x14ac:dyDescent="0.2">
      <c r="A114" s="8">
        <v>801</v>
      </c>
      <c r="B114" s="6">
        <v>80101</v>
      </c>
      <c r="C114" s="6">
        <v>3020</v>
      </c>
      <c r="D114" s="14" t="s">
        <v>33</v>
      </c>
      <c r="E114" s="7">
        <v>165270</v>
      </c>
      <c r="F114" s="7">
        <v>163468.32999999999</v>
      </c>
      <c r="G114" s="35">
        <f t="shared" si="1"/>
        <v>98.909862648998597</v>
      </c>
    </row>
    <row r="115" spans="1:7" ht="25.5" x14ac:dyDescent="0.2">
      <c r="A115" s="8"/>
      <c r="B115" s="6"/>
      <c r="C115" s="6">
        <v>4010</v>
      </c>
      <c r="D115" s="14" t="s">
        <v>23</v>
      </c>
      <c r="E115" s="7">
        <v>1812982</v>
      </c>
      <c r="F115" s="7">
        <v>1801835.98</v>
      </c>
      <c r="G115" s="35">
        <f t="shared" si="1"/>
        <v>99.385210663977901</v>
      </c>
    </row>
    <row r="116" spans="1:7" ht="25.5" x14ac:dyDescent="0.2">
      <c r="A116" s="8"/>
      <c r="B116" s="6"/>
      <c r="C116" s="6">
        <v>4040</v>
      </c>
      <c r="D116" s="14" t="s">
        <v>24</v>
      </c>
      <c r="E116" s="7">
        <v>132034</v>
      </c>
      <c r="F116" s="7">
        <v>132031.42000000001</v>
      </c>
      <c r="G116" s="35">
        <f t="shared" si="1"/>
        <v>99.998045957859347</v>
      </c>
    </row>
    <row r="117" spans="1:7" ht="38.25" x14ac:dyDescent="0.2">
      <c r="A117" s="8"/>
      <c r="B117" s="6"/>
      <c r="C117" s="6">
        <v>4110</v>
      </c>
      <c r="D117" s="14" t="s">
        <v>25</v>
      </c>
      <c r="E117" s="7">
        <v>350000</v>
      </c>
      <c r="F117" s="7">
        <v>346471.32</v>
      </c>
      <c r="G117" s="35">
        <f t="shared" si="1"/>
        <v>98.991805714285718</v>
      </c>
    </row>
    <row r="118" spans="1:7" ht="25.5" x14ac:dyDescent="0.2">
      <c r="A118" s="8"/>
      <c r="B118" s="6"/>
      <c r="C118" s="6">
        <v>4120</v>
      </c>
      <c r="D118" s="14" t="s">
        <v>26</v>
      </c>
      <c r="E118" s="7">
        <v>47200</v>
      </c>
      <c r="F118" s="7">
        <v>44605.48</v>
      </c>
      <c r="G118" s="35">
        <f t="shared" si="1"/>
        <v>94.50313559322035</v>
      </c>
    </row>
    <row r="119" spans="1:7" ht="25.5" x14ac:dyDescent="0.2">
      <c r="A119" s="8"/>
      <c r="B119" s="6"/>
      <c r="C119" s="6">
        <v>4170</v>
      </c>
      <c r="D119" s="14" t="s">
        <v>34</v>
      </c>
      <c r="E119" s="7">
        <v>2700</v>
      </c>
      <c r="F119" s="7">
        <v>2640</v>
      </c>
      <c r="G119" s="35">
        <f t="shared" si="1"/>
        <v>97.777777777777771</v>
      </c>
    </row>
    <row r="120" spans="1:7" ht="25.5" x14ac:dyDescent="0.2">
      <c r="A120" s="8"/>
      <c r="B120" s="6"/>
      <c r="C120" s="6">
        <v>4210</v>
      </c>
      <c r="D120" s="14" t="s">
        <v>14</v>
      </c>
      <c r="E120" s="7">
        <v>179152</v>
      </c>
      <c r="F120" s="7">
        <v>177795.38</v>
      </c>
      <c r="G120" s="35">
        <f t="shared" ref="G120:G180" si="2">(F120/E120)*100</f>
        <v>99.242754755738147</v>
      </c>
    </row>
    <row r="121" spans="1:7" ht="51" x14ac:dyDescent="0.2">
      <c r="A121" s="8"/>
      <c r="B121" s="6"/>
      <c r="C121" s="6">
        <v>4240</v>
      </c>
      <c r="D121" s="14" t="s">
        <v>54</v>
      </c>
      <c r="E121" s="7">
        <v>3000</v>
      </c>
      <c r="F121" s="7">
        <v>2998.52</v>
      </c>
      <c r="G121" s="35">
        <f t="shared" si="2"/>
        <v>99.950666666666663</v>
      </c>
    </row>
    <row r="122" spans="1:7" x14ac:dyDescent="0.2">
      <c r="A122" s="8"/>
      <c r="B122" s="6"/>
      <c r="C122" s="6">
        <v>4260</v>
      </c>
      <c r="D122" s="14" t="s">
        <v>35</v>
      </c>
      <c r="E122" s="7">
        <v>43814</v>
      </c>
      <c r="F122" s="7">
        <v>33986.839999999997</v>
      </c>
      <c r="G122" s="35">
        <f t="shared" si="2"/>
        <v>77.570730816633954</v>
      </c>
    </row>
    <row r="123" spans="1:7" ht="25.5" x14ac:dyDescent="0.2">
      <c r="A123" s="8"/>
      <c r="B123" s="6"/>
      <c r="C123" s="6">
        <v>4270</v>
      </c>
      <c r="D123" s="14" t="s">
        <v>18</v>
      </c>
      <c r="E123" s="7">
        <v>86660</v>
      </c>
      <c r="F123" s="7">
        <v>86405.87</v>
      </c>
      <c r="G123" s="35">
        <f t="shared" si="2"/>
        <v>99.706750519270699</v>
      </c>
    </row>
    <row r="124" spans="1:7" ht="25.5" x14ac:dyDescent="0.2">
      <c r="A124" s="8"/>
      <c r="B124" s="6"/>
      <c r="C124" s="6">
        <v>4280</v>
      </c>
      <c r="D124" s="14" t="s">
        <v>36</v>
      </c>
      <c r="E124" s="7">
        <v>1735</v>
      </c>
      <c r="F124" s="7">
        <v>1275</v>
      </c>
      <c r="G124" s="35">
        <f t="shared" si="2"/>
        <v>73.487031700288185</v>
      </c>
    </row>
    <row r="125" spans="1:7" ht="25.5" x14ac:dyDescent="0.2">
      <c r="A125" s="8"/>
      <c r="B125" s="6"/>
      <c r="C125" s="6">
        <v>4300</v>
      </c>
      <c r="D125" s="14" t="s">
        <v>19</v>
      </c>
      <c r="E125" s="7">
        <v>49572</v>
      </c>
      <c r="F125" s="7">
        <v>46867.15</v>
      </c>
      <c r="G125" s="35">
        <f t="shared" si="2"/>
        <v>94.54359315742758</v>
      </c>
    </row>
    <row r="126" spans="1:7" ht="25.5" x14ac:dyDescent="0.2">
      <c r="A126" s="8"/>
      <c r="B126" s="6"/>
      <c r="C126" s="6">
        <v>4350</v>
      </c>
      <c r="D126" s="14" t="s">
        <v>37</v>
      </c>
      <c r="E126" s="7">
        <v>1196</v>
      </c>
      <c r="F126" s="7">
        <v>938.48</v>
      </c>
      <c r="G126" s="35">
        <f t="shared" si="2"/>
        <v>78.468227424749173</v>
      </c>
    </row>
    <row r="127" spans="1:7" ht="51" x14ac:dyDescent="0.2">
      <c r="A127" s="8"/>
      <c r="B127" s="6"/>
      <c r="C127" s="6">
        <v>4370</v>
      </c>
      <c r="D127" s="14" t="s">
        <v>30</v>
      </c>
      <c r="E127" s="7">
        <v>4000</v>
      </c>
      <c r="F127" s="7">
        <v>3282.88</v>
      </c>
      <c r="G127" s="35">
        <f t="shared" si="2"/>
        <v>82.072000000000003</v>
      </c>
    </row>
    <row r="128" spans="1:7" ht="25.5" x14ac:dyDescent="0.2">
      <c r="A128" s="8"/>
      <c r="B128" s="6"/>
      <c r="C128" s="6">
        <v>4410</v>
      </c>
      <c r="D128" s="14" t="s">
        <v>31</v>
      </c>
      <c r="E128" s="7">
        <v>4200</v>
      </c>
      <c r="F128" s="7">
        <v>3617.6</v>
      </c>
      <c r="G128" s="35">
        <f t="shared" si="2"/>
        <v>86.133333333333326</v>
      </c>
    </row>
    <row r="129" spans="1:7" x14ac:dyDescent="0.2">
      <c r="A129" s="8"/>
      <c r="B129" s="6"/>
      <c r="C129" s="6">
        <v>4430</v>
      </c>
      <c r="D129" s="14" t="s">
        <v>15</v>
      </c>
      <c r="E129" s="7">
        <v>8159</v>
      </c>
      <c r="F129" s="7">
        <v>7386</v>
      </c>
      <c r="G129" s="35">
        <f t="shared" si="2"/>
        <v>90.525799730359111</v>
      </c>
    </row>
    <row r="130" spans="1:7" ht="38.25" x14ac:dyDescent="0.2">
      <c r="A130" s="8"/>
      <c r="B130" s="6"/>
      <c r="C130" s="6">
        <v>4440</v>
      </c>
      <c r="D130" s="14" t="s">
        <v>27</v>
      </c>
      <c r="E130" s="7">
        <v>105669</v>
      </c>
      <c r="F130" s="7">
        <v>105667.35</v>
      </c>
      <c r="G130" s="35">
        <f t="shared" si="2"/>
        <v>99.998438520285049</v>
      </c>
    </row>
    <row r="131" spans="1:7" ht="51" x14ac:dyDescent="0.2">
      <c r="A131" s="8"/>
      <c r="B131" s="6"/>
      <c r="C131" s="6">
        <v>4700</v>
      </c>
      <c r="D131" s="14" t="s">
        <v>39</v>
      </c>
      <c r="E131" s="7">
        <v>1730</v>
      </c>
      <c r="F131" s="7">
        <v>1640</v>
      </c>
      <c r="G131" s="35">
        <f t="shared" si="2"/>
        <v>94.797687861271669</v>
      </c>
    </row>
    <row r="132" spans="1:7" ht="25.5" x14ac:dyDescent="0.2">
      <c r="A132" s="8"/>
      <c r="B132" s="6"/>
      <c r="C132" s="6">
        <v>6050</v>
      </c>
      <c r="D132" s="14" t="s">
        <v>11</v>
      </c>
      <c r="E132" s="7">
        <v>40000</v>
      </c>
      <c r="F132" s="7">
        <v>39971.74</v>
      </c>
      <c r="G132" s="35">
        <f t="shared" si="2"/>
        <v>99.929349999999999</v>
      </c>
    </row>
    <row r="133" spans="1:7" ht="24" customHeight="1" x14ac:dyDescent="0.2">
      <c r="A133" s="26"/>
      <c r="B133" s="27">
        <v>80101</v>
      </c>
      <c r="C133" s="27" t="s">
        <v>6</v>
      </c>
      <c r="D133" s="28" t="s">
        <v>55</v>
      </c>
      <c r="E133" s="29">
        <f>SUM(E114:E132)</f>
        <v>3039073</v>
      </c>
      <c r="F133" s="29">
        <f>SUM(F114:F132)</f>
        <v>3002885.34</v>
      </c>
      <c r="G133" s="35">
        <f t="shared" si="2"/>
        <v>98.809253347978142</v>
      </c>
    </row>
    <row r="134" spans="1:7" ht="38.25" x14ac:dyDescent="0.2">
      <c r="A134" s="8">
        <v>801</v>
      </c>
      <c r="B134" s="6">
        <v>80103</v>
      </c>
      <c r="C134" s="6">
        <v>3020</v>
      </c>
      <c r="D134" s="14" t="s">
        <v>33</v>
      </c>
      <c r="E134" s="7">
        <v>19460</v>
      </c>
      <c r="F134" s="7">
        <v>19270</v>
      </c>
      <c r="G134" s="35">
        <f t="shared" si="2"/>
        <v>99.023638232271324</v>
      </c>
    </row>
    <row r="135" spans="1:7" ht="25.5" x14ac:dyDescent="0.2">
      <c r="A135" s="8"/>
      <c r="B135" s="6"/>
      <c r="C135" s="6">
        <v>4010</v>
      </c>
      <c r="D135" s="14" t="s">
        <v>23</v>
      </c>
      <c r="E135" s="7">
        <v>175314</v>
      </c>
      <c r="F135" s="7">
        <v>170527.07</v>
      </c>
      <c r="G135" s="35">
        <f t="shared" si="2"/>
        <v>97.269510706503752</v>
      </c>
    </row>
    <row r="136" spans="1:7" ht="25.5" x14ac:dyDescent="0.2">
      <c r="A136" s="8"/>
      <c r="B136" s="6"/>
      <c r="C136" s="6">
        <v>4040</v>
      </c>
      <c r="D136" s="14" t="s">
        <v>24</v>
      </c>
      <c r="E136" s="7">
        <v>12917</v>
      </c>
      <c r="F136" s="7">
        <v>12664.97</v>
      </c>
      <c r="G136" s="35">
        <f t="shared" si="2"/>
        <v>98.048850352248976</v>
      </c>
    </row>
    <row r="137" spans="1:7" ht="38.25" x14ac:dyDescent="0.2">
      <c r="A137" s="8"/>
      <c r="B137" s="6"/>
      <c r="C137" s="6">
        <v>4110</v>
      </c>
      <c r="D137" s="14" t="s">
        <v>25</v>
      </c>
      <c r="E137" s="7">
        <v>34700</v>
      </c>
      <c r="F137" s="7">
        <v>33903.949999999997</v>
      </c>
      <c r="G137" s="35">
        <f t="shared" si="2"/>
        <v>97.705907780979814</v>
      </c>
    </row>
    <row r="138" spans="1:7" ht="25.5" x14ac:dyDescent="0.2">
      <c r="A138" s="8"/>
      <c r="B138" s="6"/>
      <c r="C138" s="6">
        <v>4120</v>
      </c>
      <c r="D138" s="14" t="s">
        <v>26</v>
      </c>
      <c r="E138" s="7">
        <v>5474</v>
      </c>
      <c r="F138" s="7">
        <v>4944.33</v>
      </c>
      <c r="G138" s="35">
        <f t="shared" si="2"/>
        <v>90.323894775301426</v>
      </c>
    </row>
    <row r="139" spans="1:7" ht="51" x14ac:dyDescent="0.2">
      <c r="A139" s="8"/>
      <c r="B139" s="6"/>
      <c r="C139" s="6">
        <v>4240</v>
      </c>
      <c r="D139" s="14" t="s">
        <v>54</v>
      </c>
      <c r="E139" s="7">
        <v>1583</v>
      </c>
      <c r="F139" s="7">
        <v>1558.68</v>
      </c>
      <c r="G139" s="35">
        <f t="shared" si="2"/>
        <v>98.463676563487056</v>
      </c>
    </row>
    <row r="140" spans="1:7" ht="25.5" x14ac:dyDescent="0.2">
      <c r="A140" s="8"/>
      <c r="B140" s="6"/>
      <c r="C140" s="6">
        <v>4280</v>
      </c>
      <c r="D140" s="14" t="s">
        <v>36</v>
      </c>
      <c r="E140" s="7">
        <v>200</v>
      </c>
      <c r="F140" s="7">
        <v>70</v>
      </c>
      <c r="G140" s="35">
        <f t="shared" si="2"/>
        <v>35</v>
      </c>
    </row>
    <row r="141" spans="1:7" ht="38.25" x14ac:dyDescent="0.2">
      <c r="A141" s="8"/>
      <c r="B141" s="6"/>
      <c r="C141" s="6">
        <v>4440</v>
      </c>
      <c r="D141" s="14" t="s">
        <v>27</v>
      </c>
      <c r="E141" s="7">
        <v>11520</v>
      </c>
      <c r="F141" s="7">
        <v>11519.64</v>
      </c>
      <c r="G141" s="35">
        <f t="shared" si="2"/>
        <v>99.996875000000003</v>
      </c>
    </row>
    <row r="142" spans="1:7" ht="38.25" x14ac:dyDescent="0.2">
      <c r="A142" s="26"/>
      <c r="B142" s="27">
        <v>80103</v>
      </c>
      <c r="C142" s="27" t="s">
        <v>6</v>
      </c>
      <c r="D142" s="28" t="s">
        <v>56</v>
      </c>
      <c r="E142" s="29">
        <f>SUM(E134:E141)</f>
        <v>261168</v>
      </c>
      <c r="F142" s="29">
        <f>SUM(F134:F141)</f>
        <v>254458.63999999996</v>
      </c>
      <c r="G142" s="35">
        <f t="shared" si="2"/>
        <v>97.431017582552215</v>
      </c>
    </row>
    <row r="143" spans="1:7" ht="38.25" x14ac:dyDescent="0.2">
      <c r="A143" s="8">
        <v>801</v>
      </c>
      <c r="B143" s="6">
        <v>80110</v>
      </c>
      <c r="C143" s="6">
        <v>3020</v>
      </c>
      <c r="D143" s="14" t="s">
        <v>33</v>
      </c>
      <c r="E143" s="7">
        <v>74904</v>
      </c>
      <c r="F143" s="7">
        <v>74636.149999999994</v>
      </c>
      <c r="G143" s="35">
        <f t="shared" si="2"/>
        <v>99.642408950122814</v>
      </c>
    </row>
    <row r="144" spans="1:7" ht="25.5" x14ac:dyDescent="0.2">
      <c r="A144" s="8"/>
      <c r="B144" s="6"/>
      <c r="C144" s="6">
        <v>4010</v>
      </c>
      <c r="D144" s="14" t="s">
        <v>23</v>
      </c>
      <c r="E144" s="7">
        <v>857700</v>
      </c>
      <c r="F144" s="7">
        <v>854176.12</v>
      </c>
      <c r="G144" s="35">
        <f t="shared" si="2"/>
        <v>99.589147720648242</v>
      </c>
    </row>
    <row r="145" spans="1:7" ht="25.5" x14ac:dyDescent="0.2">
      <c r="A145" s="8"/>
      <c r="B145" s="6"/>
      <c r="C145" s="6">
        <v>4040</v>
      </c>
      <c r="D145" s="14" t="s">
        <v>24</v>
      </c>
      <c r="E145" s="7">
        <v>61500</v>
      </c>
      <c r="F145" s="7">
        <v>61442.19</v>
      </c>
      <c r="G145" s="35">
        <f t="shared" si="2"/>
        <v>99.906000000000006</v>
      </c>
    </row>
    <row r="146" spans="1:7" ht="38.25" x14ac:dyDescent="0.2">
      <c r="A146" s="8"/>
      <c r="B146" s="6"/>
      <c r="C146" s="6">
        <v>4110</v>
      </c>
      <c r="D146" s="14" t="s">
        <v>25</v>
      </c>
      <c r="E146" s="7">
        <v>166237.5</v>
      </c>
      <c r="F146" s="7">
        <v>164214.79999999999</v>
      </c>
      <c r="G146" s="35">
        <f t="shared" si="2"/>
        <v>98.78324686066621</v>
      </c>
    </row>
    <row r="147" spans="1:7" ht="25.5" x14ac:dyDescent="0.2">
      <c r="A147" s="8"/>
      <c r="B147" s="6"/>
      <c r="C147" s="6">
        <v>4120</v>
      </c>
      <c r="D147" s="14" t="s">
        <v>26</v>
      </c>
      <c r="E147" s="7">
        <v>21780</v>
      </c>
      <c r="F147" s="7">
        <v>20945.23</v>
      </c>
      <c r="G147" s="35">
        <f t="shared" si="2"/>
        <v>96.167263544536269</v>
      </c>
    </row>
    <row r="148" spans="1:7" ht="25.5" x14ac:dyDescent="0.2">
      <c r="A148" s="8"/>
      <c r="B148" s="6"/>
      <c r="C148" s="6">
        <v>4170</v>
      </c>
      <c r="D148" s="14" t="s">
        <v>34</v>
      </c>
      <c r="E148" s="7">
        <v>3000</v>
      </c>
      <c r="F148" s="7">
        <v>3000</v>
      </c>
      <c r="G148" s="35">
        <f t="shared" si="2"/>
        <v>100</v>
      </c>
    </row>
    <row r="149" spans="1:7" ht="25.5" x14ac:dyDescent="0.2">
      <c r="A149" s="8"/>
      <c r="B149" s="6"/>
      <c r="C149" s="6">
        <v>4210</v>
      </c>
      <c r="D149" s="14" t="s">
        <v>14</v>
      </c>
      <c r="E149" s="7">
        <v>74671</v>
      </c>
      <c r="F149" s="7">
        <v>73736.800000000003</v>
      </c>
      <c r="G149" s="35">
        <f t="shared" si="2"/>
        <v>98.74891189350619</v>
      </c>
    </row>
    <row r="150" spans="1:7" ht="51" x14ac:dyDescent="0.2">
      <c r="A150" s="8"/>
      <c r="B150" s="6"/>
      <c r="C150" s="6">
        <v>4240</v>
      </c>
      <c r="D150" s="14" t="s">
        <v>54</v>
      </c>
      <c r="E150" s="7">
        <v>1000</v>
      </c>
      <c r="F150" s="7">
        <v>993.44</v>
      </c>
      <c r="G150" s="35">
        <f t="shared" si="2"/>
        <v>99.344000000000008</v>
      </c>
    </row>
    <row r="151" spans="1:7" x14ac:dyDescent="0.2">
      <c r="A151" s="8"/>
      <c r="B151" s="6"/>
      <c r="C151" s="6">
        <v>4260</v>
      </c>
      <c r="D151" s="14" t="s">
        <v>35</v>
      </c>
      <c r="E151" s="7">
        <v>19500</v>
      </c>
      <c r="F151" s="7">
        <v>17380.47</v>
      </c>
      <c r="G151" s="35">
        <f t="shared" si="2"/>
        <v>89.130615384615382</v>
      </c>
    </row>
    <row r="152" spans="1:7" ht="25.5" x14ac:dyDescent="0.2">
      <c r="A152" s="8"/>
      <c r="B152" s="6"/>
      <c r="C152" s="6">
        <v>4270</v>
      </c>
      <c r="D152" s="14" t="s">
        <v>18</v>
      </c>
      <c r="E152" s="7">
        <v>259</v>
      </c>
      <c r="F152" s="6">
        <v>258.3</v>
      </c>
      <c r="G152" s="35">
        <f t="shared" si="2"/>
        <v>99.729729729729726</v>
      </c>
    </row>
    <row r="153" spans="1:7" ht="25.5" x14ac:dyDescent="0.2">
      <c r="A153" s="8"/>
      <c r="B153" s="6"/>
      <c r="C153" s="6">
        <v>4280</v>
      </c>
      <c r="D153" s="14" t="s">
        <v>36</v>
      </c>
      <c r="E153" s="7">
        <v>905</v>
      </c>
      <c r="F153" s="7">
        <v>905</v>
      </c>
      <c r="G153" s="35">
        <f t="shared" si="2"/>
        <v>100</v>
      </c>
    </row>
    <row r="154" spans="1:7" ht="25.5" x14ac:dyDescent="0.2">
      <c r="A154" s="8"/>
      <c r="B154" s="6"/>
      <c r="C154" s="6">
        <v>4300</v>
      </c>
      <c r="D154" s="14" t="s">
        <v>19</v>
      </c>
      <c r="E154" s="7">
        <v>19566</v>
      </c>
      <c r="F154" s="7">
        <v>19056.75</v>
      </c>
      <c r="G154" s="35">
        <f t="shared" si="2"/>
        <v>97.397270775835636</v>
      </c>
    </row>
    <row r="155" spans="1:7" ht="25.5" x14ac:dyDescent="0.2">
      <c r="A155" s="8"/>
      <c r="B155" s="6"/>
      <c r="C155" s="6">
        <v>4350</v>
      </c>
      <c r="D155" s="14" t="s">
        <v>37</v>
      </c>
      <c r="E155" s="7">
        <v>350</v>
      </c>
      <c r="F155" s="7">
        <v>321.64</v>
      </c>
      <c r="G155" s="35">
        <f t="shared" si="2"/>
        <v>91.897142857142853</v>
      </c>
    </row>
    <row r="156" spans="1:7" ht="51" x14ac:dyDescent="0.2">
      <c r="A156" s="8"/>
      <c r="B156" s="6"/>
      <c r="C156" s="6">
        <v>4370</v>
      </c>
      <c r="D156" s="14" t="s">
        <v>30</v>
      </c>
      <c r="E156" s="7">
        <v>1400</v>
      </c>
      <c r="F156" s="7">
        <v>1302.54</v>
      </c>
      <c r="G156" s="35">
        <f t="shared" si="2"/>
        <v>93.03857142857143</v>
      </c>
    </row>
    <row r="157" spans="1:7" ht="25.5" x14ac:dyDescent="0.2">
      <c r="A157" s="8"/>
      <c r="B157" s="6"/>
      <c r="C157" s="6">
        <v>4410</v>
      </c>
      <c r="D157" s="14" t="s">
        <v>31</v>
      </c>
      <c r="E157" s="7">
        <v>2000</v>
      </c>
      <c r="F157" s="7">
        <v>1896</v>
      </c>
      <c r="G157" s="35">
        <f t="shared" si="2"/>
        <v>94.8</v>
      </c>
    </row>
    <row r="158" spans="1:7" x14ac:dyDescent="0.2">
      <c r="A158" s="8"/>
      <c r="B158" s="6"/>
      <c r="C158" s="6">
        <v>4430</v>
      </c>
      <c r="D158" s="14" t="s">
        <v>15</v>
      </c>
      <c r="E158" s="7">
        <v>2335</v>
      </c>
      <c r="F158" s="7">
        <v>1701</v>
      </c>
      <c r="G158" s="35">
        <f t="shared" si="2"/>
        <v>72.84796573875802</v>
      </c>
    </row>
    <row r="159" spans="1:7" ht="38.25" x14ac:dyDescent="0.2">
      <c r="A159" s="8"/>
      <c r="B159" s="6"/>
      <c r="C159" s="6">
        <v>4440</v>
      </c>
      <c r="D159" s="14" t="s">
        <v>27</v>
      </c>
      <c r="E159" s="7">
        <v>51430</v>
      </c>
      <c r="F159" s="7">
        <v>51429.89</v>
      </c>
      <c r="G159" s="35">
        <f t="shared" si="2"/>
        <v>99.999786117052309</v>
      </c>
    </row>
    <row r="160" spans="1:7" ht="51" x14ac:dyDescent="0.2">
      <c r="A160" s="8"/>
      <c r="B160" s="6"/>
      <c r="C160" s="6">
        <v>4700</v>
      </c>
      <c r="D160" s="14" t="s">
        <v>39</v>
      </c>
      <c r="E160" s="7">
        <v>480</v>
      </c>
      <c r="F160" s="7">
        <v>480</v>
      </c>
      <c r="G160" s="35">
        <f t="shared" si="2"/>
        <v>100</v>
      </c>
    </row>
    <row r="161" spans="1:7" ht="21.75" customHeight="1" x14ac:dyDescent="0.2">
      <c r="A161" s="26"/>
      <c r="B161" s="27">
        <v>80110</v>
      </c>
      <c r="C161" s="27" t="s">
        <v>6</v>
      </c>
      <c r="D161" s="28" t="s">
        <v>57</v>
      </c>
      <c r="E161" s="29">
        <f>SUM(E143:E160)</f>
        <v>1359017.5</v>
      </c>
      <c r="F161" s="29">
        <f>SUM(F143:F160)</f>
        <v>1347876.3199999998</v>
      </c>
      <c r="G161" s="35">
        <f t="shared" si="2"/>
        <v>99.180203345431522</v>
      </c>
    </row>
    <row r="162" spans="1:7" ht="38.25" x14ac:dyDescent="0.2">
      <c r="A162" s="8">
        <v>801</v>
      </c>
      <c r="B162" s="6">
        <v>80113</v>
      </c>
      <c r="C162" s="6">
        <v>4110</v>
      </c>
      <c r="D162" s="14" t="s">
        <v>25</v>
      </c>
      <c r="E162" s="7">
        <v>3434</v>
      </c>
      <c r="F162" s="7">
        <v>2970.83</v>
      </c>
      <c r="G162" s="35">
        <f t="shared" si="2"/>
        <v>86.512230634828185</v>
      </c>
    </row>
    <row r="163" spans="1:7" ht="25.5" x14ac:dyDescent="0.2">
      <c r="A163" s="8"/>
      <c r="B163" s="6"/>
      <c r="C163" s="6">
        <v>4170</v>
      </c>
      <c r="D163" s="14" t="s">
        <v>34</v>
      </c>
      <c r="E163" s="7">
        <v>28500</v>
      </c>
      <c r="F163" s="7">
        <v>27882.7</v>
      </c>
      <c r="G163" s="35">
        <f t="shared" si="2"/>
        <v>97.8340350877193</v>
      </c>
    </row>
    <row r="164" spans="1:7" ht="25.5" x14ac:dyDescent="0.2">
      <c r="A164" s="8"/>
      <c r="B164" s="6"/>
      <c r="C164" s="6">
        <v>4210</v>
      </c>
      <c r="D164" s="14" t="s">
        <v>14</v>
      </c>
      <c r="E164" s="7">
        <v>24000</v>
      </c>
      <c r="F164" s="7">
        <v>21930.89</v>
      </c>
      <c r="G164" s="35">
        <f t="shared" si="2"/>
        <v>91.378708333333336</v>
      </c>
    </row>
    <row r="165" spans="1:7" ht="25.5" x14ac:dyDescent="0.2">
      <c r="A165" s="8"/>
      <c r="B165" s="6"/>
      <c r="C165" s="6">
        <v>4300</v>
      </c>
      <c r="D165" s="14" t="s">
        <v>19</v>
      </c>
      <c r="E165" s="7">
        <v>262500</v>
      </c>
      <c r="F165" s="7">
        <v>262303.93</v>
      </c>
      <c r="G165" s="35">
        <f t="shared" si="2"/>
        <v>99.925306666666671</v>
      </c>
    </row>
    <row r="166" spans="1:7" ht="25.5" x14ac:dyDescent="0.2">
      <c r="A166" s="26"/>
      <c r="B166" s="27">
        <v>80113</v>
      </c>
      <c r="C166" s="27" t="s">
        <v>6</v>
      </c>
      <c r="D166" s="28" t="s">
        <v>58</v>
      </c>
      <c r="E166" s="29">
        <f>SUM(E162:E165)</f>
        <v>318434</v>
      </c>
      <c r="F166" s="29">
        <f>SUM(F162:F165)</f>
        <v>315088.34999999998</v>
      </c>
      <c r="G166" s="35">
        <f t="shared" si="2"/>
        <v>98.949342720940592</v>
      </c>
    </row>
    <row r="167" spans="1:7" ht="25.5" x14ac:dyDescent="0.2">
      <c r="A167" s="26">
        <v>801</v>
      </c>
      <c r="B167" s="27">
        <v>80146</v>
      </c>
      <c r="C167" s="27">
        <v>4170</v>
      </c>
      <c r="D167" s="14" t="s">
        <v>34</v>
      </c>
      <c r="E167" s="29">
        <v>4000</v>
      </c>
      <c r="F167" s="29">
        <v>4000</v>
      </c>
      <c r="G167" s="35">
        <f t="shared" si="2"/>
        <v>100</v>
      </c>
    </row>
    <row r="168" spans="1:7" s="41" customFormat="1" ht="25.5" x14ac:dyDescent="0.2">
      <c r="A168" s="43"/>
      <c r="B168" s="38"/>
      <c r="C168" s="38">
        <v>4210</v>
      </c>
      <c r="D168" s="14" t="s">
        <v>14</v>
      </c>
      <c r="E168" s="40">
        <v>300</v>
      </c>
      <c r="F168" s="40">
        <v>230</v>
      </c>
      <c r="G168" s="35">
        <f t="shared" si="2"/>
        <v>76.666666666666671</v>
      </c>
    </row>
    <row r="169" spans="1:7" ht="25.5" x14ac:dyDescent="0.2">
      <c r="A169" s="8"/>
      <c r="B169" s="6"/>
      <c r="C169" s="6">
        <v>4300</v>
      </c>
      <c r="D169" s="14" t="s">
        <v>19</v>
      </c>
      <c r="E169" s="7">
        <v>13271</v>
      </c>
      <c r="F169" s="7">
        <v>12906.21</v>
      </c>
      <c r="G169" s="35">
        <f t="shared" si="2"/>
        <v>97.251224474417896</v>
      </c>
    </row>
    <row r="170" spans="1:7" ht="25.5" x14ac:dyDescent="0.2">
      <c r="A170" s="8"/>
      <c r="B170" s="6"/>
      <c r="C170" s="6">
        <v>4410</v>
      </c>
      <c r="D170" s="14" t="s">
        <v>31</v>
      </c>
      <c r="E170" s="7">
        <v>4379</v>
      </c>
      <c r="F170" s="7">
        <v>2229.1999999999998</v>
      </c>
      <c r="G170" s="35">
        <f t="shared" si="2"/>
        <v>50.906599680292295</v>
      </c>
    </row>
    <row r="171" spans="1:7" ht="42.75" customHeight="1" x14ac:dyDescent="0.2">
      <c r="A171" s="8"/>
      <c r="B171" s="6"/>
      <c r="C171" s="6">
        <v>4700</v>
      </c>
      <c r="D171" s="14" t="s">
        <v>39</v>
      </c>
      <c r="E171" s="7">
        <v>2300</v>
      </c>
      <c r="F171" s="7">
        <v>1845</v>
      </c>
      <c r="G171" s="35">
        <f t="shared" si="2"/>
        <v>80.217391304347828</v>
      </c>
    </row>
    <row r="172" spans="1:7" ht="38.25" x14ac:dyDescent="0.2">
      <c r="A172" s="26"/>
      <c r="B172" s="27">
        <v>80146</v>
      </c>
      <c r="C172" s="27" t="s">
        <v>6</v>
      </c>
      <c r="D172" s="28" t="s">
        <v>59</v>
      </c>
      <c r="E172" s="29">
        <f>SUM(E167:E171)</f>
        <v>24250</v>
      </c>
      <c r="F172" s="29">
        <f>SUM(F167:F171)</f>
        <v>21210.41</v>
      </c>
      <c r="G172" s="35">
        <f t="shared" si="2"/>
        <v>87.465608247422679</v>
      </c>
    </row>
    <row r="173" spans="1:7" ht="38.25" x14ac:dyDescent="0.2">
      <c r="A173" s="8">
        <v>801</v>
      </c>
      <c r="B173" s="6">
        <v>80148</v>
      </c>
      <c r="C173" s="6">
        <v>3020</v>
      </c>
      <c r="D173" s="14" t="s">
        <v>33</v>
      </c>
      <c r="E173" s="7">
        <v>240</v>
      </c>
      <c r="F173" s="7">
        <v>120</v>
      </c>
      <c r="G173" s="35">
        <f t="shared" si="2"/>
        <v>50</v>
      </c>
    </row>
    <row r="174" spans="1:7" ht="25.5" x14ac:dyDescent="0.2">
      <c r="A174" s="8"/>
      <c r="B174" s="6"/>
      <c r="C174" s="6">
        <v>4010</v>
      </c>
      <c r="D174" s="14" t="s">
        <v>23</v>
      </c>
      <c r="E174" s="7">
        <v>40395</v>
      </c>
      <c r="F174" s="7">
        <v>39513.599999999999</v>
      </c>
      <c r="G174" s="35">
        <f t="shared" si="2"/>
        <v>97.818046787968811</v>
      </c>
    </row>
    <row r="175" spans="1:7" ht="25.5" x14ac:dyDescent="0.2">
      <c r="A175" s="8"/>
      <c r="B175" s="6"/>
      <c r="C175" s="6">
        <v>4040</v>
      </c>
      <c r="D175" s="14" t="s">
        <v>24</v>
      </c>
      <c r="E175" s="7">
        <v>3700</v>
      </c>
      <c r="F175" s="7">
        <v>3641.26</v>
      </c>
      <c r="G175" s="35">
        <f t="shared" si="2"/>
        <v>98.412432432432439</v>
      </c>
    </row>
    <row r="176" spans="1:7" ht="38.25" x14ac:dyDescent="0.2">
      <c r="A176" s="8"/>
      <c r="B176" s="6"/>
      <c r="C176" s="6">
        <v>4110</v>
      </c>
      <c r="D176" s="14" t="s">
        <v>25</v>
      </c>
      <c r="E176" s="7">
        <v>7255</v>
      </c>
      <c r="F176" s="7">
        <v>7254.4</v>
      </c>
      <c r="G176" s="35">
        <f t="shared" si="2"/>
        <v>99.99172984148862</v>
      </c>
    </row>
    <row r="177" spans="1:7" ht="25.5" x14ac:dyDescent="0.2">
      <c r="A177" s="8"/>
      <c r="B177" s="6"/>
      <c r="C177" s="6">
        <v>4120</v>
      </c>
      <c r="D177" s="14" t="s">
        <v>26</v>
      </c>
      <c r="E177" s="7">
        <v>1090</v>
      </c>
      <c r="F177" s="6">
        <v>638.51</v>
      </c>
      <c r="G177" s="35">
        <f t="shared" si="2"/>
        <v>58.578899082568803</v>
      </c>
    </row>
    <row r="178" spans="1:7" ht="25.5" x14ac:dyDescent="0.2">
      <c r="A178" s="8"/>
      <c r="B178" s="6"/>
      <c r="C178" s="6">
        <v>4210</v>
      </c>
      <c r="D178" s="14" t="s">
        <v>14</v>
      </c>
      <c r="E178" s="7">
        <v>3600</v>
      </c>
      <c r="F178" s="7">
        <v>3363.86</v>
      </c>
      <c r="G178" s="35">
        <f t="shared" si="2"/>
        <v>93.440555555555562</v>
      </c>
    </row>
    <row r="179" spans="1:7" ht="25.5" x14ac:dyDescent="0.2">
      <c r="A179" s="8"/>
      <c r="B179" s="6"/>
      <c r="C179" s="6">
        <v>4220</v>
      </c>
      <c r="D179" s="14" t="s">
        <v>61</v>
      </c>
      <c r="E179" s="7">
        <v>20000</v>
      </c>
      <c r="F179" s="7">
        <v>13968.07</v>
      </c>
      <c r="G179" s="35">
        <f t="shared" si="2"/>
        <v>69.840350000000001</v>
      </c>
    </row>
    <row r="180" spans="1:7" ht="25.5" x14ac:dyDescent="0.2">
      <c r="A180" s="8"/>
      <c r="B180" s="6"/>
      <c r="C180" s="6">
        <v>4280</v>
      </c>
      <c r="D180" s="14" t="s">
        <v>36</v>
      </c>
      <c r="E180" s="7">
        <v>400</v>
      </c>
      <c r="F180" s="7">
        <v>190</v>
      </c>
      <c r="G180" s="35">
        <f t="shared" si="2"/>
        <v>47.5</v>
      </c>
    </row>
    <row r="181" spans="1:7" ht="25.5" x14ac:dyDescent="0.2">
      <c r="A181" s="8"/>
      <c r="B181" s="6"/>
      <c r="C181" s="6">
        <v>4300</v>
      </c>
      <c r="D181" s="14" t="s">
        <v>19</v>
      </c>
      <c r="E181" s="7">
        <v>100</v>
      </c>
      <c r="F181" s="7">
        <v>60.03</v>
      </c>
      <c r="G181" s="35">
        <f t="shared" ref="G181:G251" si="3">(F181/E181)*100</f>
        <v>60.030000000000008</v>
      </c>
    </row>
    <row r="182" spans="1:7" ht="38.25" x14ac:dyDescent="0.2">
      <c r="A182" s="8"/>
      <c r="B182" s="6"/>
      <c r="C182" s="6">
        <v>4440</v>
      </c>
      <c r="D182" s="14" t="s">
        <v>27</v>
      </c>
      <c r="E182" s="7">
        <v>2188</v>
      </c>
      <c r="F182" s="7">
        <v>2187.86</v>
      </c>
      <c r="G182" s="35">
        <f t="shared" si="3"/>
        <v>99.993601462522861</v>
      </c>
    </row>
    <row r="183" spans="1:7" ht="22.5" customHeight="1" x14ac:dyDescent="0.2">
      <c r="A183" s="26"/>
      <c r="B183" s="27">
        <v>80148</v>
      </c>
      <c r="C183" s="27" t="s">
        <v>6</v>
      </c>
      <c r="D183" s="28" t="s">
        <v>60</v>
      </c>
      <c r="E183" s="29">
        <f>SUM(E173:E182)</f>
        <v>78968</v>
      </c>
      <c r="F183" s="29">
        <f>SUM(F173:F182)</f>
        <v>70937.590000000011</v>
      </c>
      <c r="G183" s="35">
        <f t="shared" si="3"/>
        <v>89.830804882990591</v>
      </c>
    </row>
    <row r="184" spans="1:7" ht="141.75" customHeight="1" x14ac:dyDescent="0.2">
      <c r="A184" s="26">
        <v>801</v>
      </c>
      <c r="B184" s="27">
        <v>80195</v>
      </c>
      <c r="C184" s="27">
        <v>2917</v>
      </c>
      <c r="D184" s="28" t="s">
        <v>107</v>
      </c>
      <c r="E184" s="29">
        <v>10710</v>
      </c>
      <c r="F184" s="29">
        <v>10710</v>
      </c>
      <c r="G184" s="35">
        <f t="shared" si="3"/>
        <v>100</v>
      </c>
    </row>
    <row r="185" spans="1:7" ht="141.75" customHeight="1" x14ac:dyDescent="0.2">
      <c r="A185" s="26"/>
      <c r="B185" s="27"/>
      <c r="C185" s="27">
        <v>2919</v>
      </c>
      <c r="D185" s="28" t="s">
        <v>107</v>
      </c>
      <c r="E185" s="29">
        <v>1890</v>
      </c>
      <c r="F185" s="29">
        <v>1890</v>
      </c>
      <c r="G185" s="35">
        <f t="shared" ref="G185:G187" si="4">(F185/E185)*100</f>
        <v>100</v>
      </c>
    </row>
    <row r="186" spans="1:7" ht="28.5" customHeight="1" x14ac:dyDescent="0.2">
      <c r="A186" s="26"/>
      <c r="B186" s="27"/>
      <c r="C186" s="27">
        <v>4017</v>
      </c>
      <c r="D186" s="14" t="s">
        <v>23</v>
      </c>
      <c r="E186" s="29">
        <v>5687</v>
      </c>
      <c r="F186" s="29">
        <v>5686.5</v>
      </c>
      <c r="G186" s="35">
        <f t="shared" si="4"/>
        <v>99.991208018287324</v>
      </c>
    </row>
    <row r="187" spans="1:7" ht="31.5" customHeight="1" x14ac:dyDescent="0.2">
      <c r="A187" s="26"/>
      <c r="B187" s="27"/>
      <c r="C187" s="27">
        <v>4019</v>
      </c>
      <c r="D187" s="14" t="s">
        <v>23</v>
      </c>
      <c r="E187" s="29">
        <v>1003.5</v>
      </c>
      <c r="F187" s="29">
        <v>1003.5</v>
      </c>
      <c r="G187" s="35">
        <f t="shared" si="4"/>
        <v>100</v>
      </c>
    </row>
    <row r="188" spans="1:7" ht="38.25" x14ac:dyDescent="0.2">
      <c r="A188" s="8"/>
      <c r="B188" s="6"/>
      <c r="C188" s="6">
        <v>4117</v>
      </c>
      <c r="D188" s="14" t="s">
        <v>25</v>
      </c>
      <c r="E188" s="7">
        <v>25967.05</v>
      </c>
      <c r="F188" s="7">
        <v>25967.05</v>
      </c>
      <c r="G188" s="35">
        <f t="shared" si="3"/>
        <v>100</v>
      </c>
    </row>
    <row r="189" spans="1:7" ht="38.25" x14ac:dyDescent="0.2">
      <c r="A189" s="8"/>
      <c r="B189" s="6"/>
      <c r="C189" s="6">
        <v>4119</v>
      </c>
      <c r="D189" s="14" t="s">
        <v>25</v>
      </c>
      <c r="E189" s="7">
        <v>4582.3999999999996</v>
      </c>
      <c r="F189" s="7">
        <v>4582.3999999999996</v>
      </c>
      <c r="G189" s="35">
        <f t="shared" si="3"/>
        <v>100</v>
      </c>
    </row>
    <row r="190" spans="1:7" ht="25.5" x14ac:dyDescent="0.2">
      <c r="A190" s="8"/>
      <c r="B190" s="6"/>
      <c r="C190" s="6">
        <v>4127</v>
      </c>
      <c r="D190" s="14" t="s">
        <v>26</v>
      </c>
      <c r="E190" s="7">
        <v>3551.76</v>
      </c>
      <c r="F190" s="7">
        <v>3215.24</v>
      </c>
      <c r="G190" s="35">
        <f t="shared" si="3"/>
        <v>90.525260715814113</v>
      </c>
    </row>
    <row r="191" spans="1:7" ht="25.5" x14ac:dyDescent="0.2">
      <c r="A191" s="8"/>
      <c r="B191" s="6"/>
      <c r="C191" s="6">
        <v>4129</v>
      </c>
      <c r="D191" s="14" t="s">
        <v>26</v>
      </c>
      <c r="E191" s="7">
        <v>567.42999999999995</v>
      </c>
      <c r="F191" s="7">
        <v>567.42999999999995</v>
      </c>
      <c r="G191" s="35">
        <f t="shared" si="3"/>
        <v>100</v>
      </c>
    </row>
    <row r="192" spans="1:7" ht="25.5" x14ac:dyDescent="0.2">
      <c r="A192" s="8"/>
      <c r="B192" s="6"/>
      <c r="C192" s="6">
        <v>4170</v>
      </c>
      <c r="D192" s="14" t="s">
        <v>34</v>
      </c>
      <c r="E192" s="7">
        <v>1200</v>
      </c>
      <c r="F192" s="7">
        <v>684</v>
      </c>
      <c r="G192" s="35">
        <f t="shared" si="3"/>
        <v>56.999999999999993</v>
      </c>
    </row>
    <row r="193" spans="1:7" ht="25.5" x14ac:dyDescent="0.2">
      <c r="A193" s="8"/>
      <c r="B193" s="6"/>
      <c r="C193" s="6">
        <v>4177</v>
      </c>
      <c r="D193" s="14" t="s">
        <v>34</v>
      </c>
      <c r="E193" s="7">
        <v>522197.01</v>
      </c>
      <c r="F193" s="7">
        <v>522197.01</v>
      </c>
      <c r="G193" s="35">
        <f t="shared" si="3"/>
        <v>100</v>
      </c>
    </row>
    <row r="194" spans="1:7" ht="25.5" x14ac:dyDescent="0.2">
      <c r="A194" s="8"/>
      <c r="B194" s="6"/>
      <c r="C194" s="6">
        <v>4179</v>
      </c>
      <c r="D194" s="14" t="s">
        <v>34</v>
      </c>
      <c r="E194" s="7">
        <v>72804.490000000005</v>
      </c>
      <c r="F194" s="7">
        <v>72804.490000000005</v>
      </c>
      <c r="G194" s="35">
        <f t="shared" si="3"/>
        <v>100</v>
      </c>
    </row>
    <row r="195" spans="1:7" ht="25.5" x14ac:dyDescent="0.2">
      <c r="A195" s="8"/>
      <c r="B195" s="6"/>
      <c r="C195" s="6">
        <v>4217</v>
      </c>
      <c r="D195" s="14" t="s">
        <v>14</v>
      </c>
      <c r="E195" s="7">
        <v>105372.03</v>
      </c>
      <c r="F195" s="7">
        <v>105192.9</v>
      </c>
      <c r="G195" s="35">
        <f t="shared" si="3"/>
        <v>99.830002326044195</v>
      </c>
    </row>
    <row r="196" spans="1:7" ht="25.5" x14ac:dyDescent="0.2">
      <c r="A196" s="8"/>
      <c r="B196" s="6"/>
      <c r="C196" s="6">
        <v>4219</v>
      </c>
      <c r="D196" s="14" t="s">
        <v>14</v>
      </c>
      <c r="E196" s="7">
        <v>19024.88</v>
      </c>
      <c r="F196" s="7">
        <v>18575.41</v>
      </c>
      <c r="G196" s="35">
        <f t="shared" si="3"/>
        <v>97.637462102257672</v>
      </c>
    </row>
    <row r="197" spans="1:7" ht="25.5" x14ac:dyDescent="0.2">
      <c r="A197" s="8"/>
      <c r="B197" s="6"/>
      <c r="C197" s="6">
        <v>4227</v>
      </c>
      <c r="D197" s="14" t="s">
        <v>61</v>
      </c>
      <c r="E197" s="7">
        <v>25140</v>
      </c>
      <c r="F197" s="7">
        <v>24139.99</v>
      </c>
      <c r="G197" s="35">
        <f t="shared" si="3"/>
        <v>96.022235481304691</v>
      </c>
    </row>
    <row r="198" spans="1:7" ht="25.5" x14ac:dyDescent="0.2">
      <c r="A198" s="8"/>
      <c r="B198" s="6"/>
      <c r="C198" s="6">
        <v>4229</v>
      </c>
      <c r="D198" s="14" t="s">
        <v>61</v>
      </c>
      <c r="E198" s="7">
        <v>4260</v>
      </c>
      <c r="F198" s="7">
        <v>4260</v>
      </c>
      <c r="G198" s="35">
        <f t="shared" si="3"/>
        <v>100</v>
      </c>
    </row>
    <row r="199" spans="1:7" ht="51" x14ac:dyDescent="0.2">
      <c r="A199" s="8"/>
      <c r="B199" s="6"/>
      <c r="C199" s="6">
        <v>4247</v>
      </c>
      <c r="D199" s="14" t="s">
        <v>54</v>
      </c>
      <c r="E199" s="7">
        <v>41017.22</v>
      </c>
      <c r="F199" s="7">
        <v>37203.699999999997</v>
      </c>
      <c r="G199" s="35">
        <f t="shared" si="3"/>
        <v>90.70263659994508</v>
      </c>
    </row>
    <row r="200" spans="1:7" ht="51" x14ac:dyDescent="0.2">
      <c r="A200" s="8"/>
      <c r="B200" s="6"/>
      <c r="C200" s="6">
        <v>4249</v>
      </c>
      <c r="D200" s="14" t="s">
        <v>54</v>
      </c>
      <c r="E200" s="7">
        <v>6565.37</v>
      </c>
      <c r="F200" s="7">
        <v>6565.37</v>
      </c>
      <c r="G200" s="35">
        <f t="shared" si="3"/>
        <v>100</v>
      </c>
    </row>
    <row r="201" spans="1:7" ht="25.5" x14ac:dyDescent="0.2">
      <c r="A201" s="8"/>
      <c r="B201" s="6"/>
      <c r="C201" s="6">
        <v>4307</v>
      </c>
      <c r="D201" s="14" t="s">
        <v>19</v>
      </c>
      <c r="E201" s="7">
        <v>184015.24</v>
      </c>
      <c r="F201" s="7">
        <v>177488.88</v>
      </c>
      <c r="G201" s="35">
        <f t="shared" si="3"/>
        <v>96.453358971789513</v>
      </c>
    </row>
    <row r="202" spans="1:7" ht="25.5" x14ac:dyDescent="0.2">
      <c r="A202" s="8"/>
      <c r="B202" s="6"/>
      <c r="C202" s="6">
        <v>4309</v>
      </c>
      <c r="D202" s="14" t="s">
        <v>19</v>
      </c>
      <c r="E202" s="7">
        <v>17347.28</v>
      </c>
      <c r="F202" s="7">
        <v>17279.599999999999</v>
      </c>
      <c r="G202" s="35">
        <f t="shared" si="3"/>
        <v>99.60985238031553</v>
      </c>
    </row>
    <row r="203" spans="1:7" ht="51" x14ac:dyDescent="0.2">
      <c r="A203" s="8"/>
      <c r="B203" s="6"/>
      <c r="C203" s="6">
        <v>4367</v>
      </c>
      <c r="D203" s="14" t="s">
        <v>38</v>
      </c>
      <c r="E203" s="7">
        <v>2590.08</v>
      </c>
      <c r="F203" s="7">
        <v>2118.5700000000002</v>
      </c>
      <c r="G203" s="35">
        <f t="shared" si="3"/>
        <v>81.795542994810972</v>
      </c>
    </row>
    <row r="204" spans="1:7" ht="51" x14ac:dyDescent="0.2">
      <c r="A204" s="8"/>
      <c r="B204" s="6"/>
      <c r="C204" s="6">
        <v>4369</v>
      </c>
      <c r="D204" s="14" t="s">
        <v>38</v>
      </c>
      <c r="E204" s="7">
        <v>373.87</v>
      </c>
      <c r="F204" s="7">
        <v>373.87</v>
      </c>
      <c r="G204" s="35">
        <f t="shared" si="3"/>
        <v>100</v>
      </c>
    </row>
    <row r="205" spans="1:7" ht="38.25" x14ac:dyDescent="0.2">
      <c r="A205" s="8"/>
      <c r="B205" s="6"/>
      <c r="C205" s="6">
        <v>4440</v>
      </c>
      <c r="D205" s="14" t="s">
        <v>27</v>
      </c>
      <c r="E205" s="7">
        <v>28211</v>
      </c>
      <c r="F205" s="7">
        <v>28208.51</v>
      </c>
      <c r="G205" s="35">
        <f t="shared" si="3"/>
        <v>99.991173655666216</v>
      </c>
    </row>
    <row r="206" spans="1:7" ht="38.25" x14ac:dyDescent="0.2">
      <c r="A206" s="8"/>
      <c r="B206" s="6"/>
      <c r="C206" s="6">
        <v>6067</v>
      </c>
      <c r="D206" s="39" t="s">
        <v>20</v>
      </c>
      <c r="E206" s="7">
        <v>5100</v>
      </c>
      <c r="F206" s="7">
        <v>5100</v>
      </c>
      <c r="G206" s="35">
        <f t="shared" si="3"/>
        <v>100</v>
      </c>
    </row>
    <row r="207" spans="1:7" ht="38.25" x14ac:dyDescent="0.2">
      <c r="A207" s="8"/>
      <c r="B207" s="6"/>
      <c r="C207" s="6">
        <v>6069</v>
      </c>
      <c r="D207" s="39" t="s">
        <v>20</v>
      </c>
      <c r="E207" s="7">
        <v>900</v>
      </c>
      <c r="F207" s="7">
        <v>900</v>
      </c>
      <c r="G207" s="35">
        <f t="shared" si="3"/>
        <v>100</v>
      </c>
    </row>
    <row r="208" spans="1:7" ht="20.25" customHeight="1" x14ac:dyDescent="0.2">
      <c r="A208" s="26"/>
      <c r="B208" s="27">
        <v>80195</v>
      </c>
      <c r="C208" s="27" t="s">
        <v>6</v>
      </c>
      <c r="D208" s="28" t="s">
        <v>16</v>
      </c>
      <c r="E208" s="29">
        <f>SUM(E184:E207)</f>
        <v>1090077.6100000001</v>
      </c>
      <c r="F208" s="29">
        <f>SUM(F184:F207)</f>
        <v>1076714.42</v>
      </c>
      <c r="G208" s="35">
        <f t="shared" si="3"/>
        <v>98.774106551917882</v>
      </c>
    </row>
    <row r="209" spans="1:7" ht="25.5" x14ac:dyDescent="0.2">
      <c r="A209" s="30">
        <v>801</v>
      </c>
      <c r="B209" s="31"/>
      <c r="C209" s="31" t="s">
        <v>7</v>
      </c>
      <c r="D209" s="32" t="s">
        <v>62</v>
      </c>
      <c r="E209" s="33">
        <f>SUM(E133,E142,E161,E166,E172,E183,E208)</f>
        <v>6170988.1100000003</v>
      </c>
      <c r="F209" s="33">
        <f>SUM(F133,F142,F161,F166,F172,F183,F208)</f>
        <v>6089171.0699999994</v>
      </c>
      <c r="G209" s="35">
        <f t="shared" si="3"/>
        <v>98.674166299762959</v>
      </c>
    </row>
    <row r="210" spans="1:7" ht="25.5" x14ac:dyDescent="0.2">
      <c r="A210" s="8">
        <v>851</v>
      </c>
      <c r="B210" s="6">
        <v>85153</v>
      </c>
      <c r="C210" s="6">
        <v>4300</v>
      </c>
      <c r="D210" s="14" t="s">
        <v>19</v>
      </c>
      <c r="E210" s="7">
        <v>500</v>
      </c>
      <c r="F210" s="7">
        <v>500</v>
      </c>
      <c r="G210" s="35">
        <f t="shared" si="3"/>
        <v>100</v>
      </c>
    </row>
    <row r="211" spans="1:7" ht="17.25" customHeight="1" x14ac:dyDescent="0.2">
      <c r="A211" s="26"/>
      <c r="B211" s="27">
        <v>85153</v>
      </c>
      <c r="C211" s="27" t="s">
        <v>6</v>
      </c>
      <c r="D211" s="28" t="s">
        <v>63</v>
      </c>
      <c r="E211" s="29">
        <f>SUM(E210)</f>
        <v>500</v>
      </c>
      <c r="F211" s="29">
        <f>SUM(F210)</f>
        <v>500</v>
      </c>
      <c r="G211" s="35">
        <f t="shared" si="3"/>
        <v>100</v>
      </c>
    </row>
    <row r="212" spans="1:7" ht="77.25" customHeight="1" x14ac:dyDescent="0.2">
      <c r="A212" s="8">
        <v>851</v>
      </c>
      <c r="B212" s="6">
        <v>85154</v>
      </c>
      <c r="C212" s="6">
        <v>2810</v>
      </c>
      <c r="D212" s="39" t="s">
        <v>112</v>
      </c>
      <c r="E212" s="7">
        <v>5000</v>
      </c>
      <c r="F212" s="7">
        <v>5000</v>
      </c>
      <c r="G212" s="35">
        <f t="shared" si="3"/>
        <v>100</v>
      </c>
    </row>
    <row r="213" spans="1:7" x14ac:dyDescent="0.2">
      <c r="A213" s="8"/>
      <c r="B213" s="6"/>
      <c r="C213" s="6">
        <v>3110</v>
      </c>
      <c r="D213" s="14" t="s">
        <v>64</v>
      </c>
      <c r="E213" s="7">
        <v>7550</v>
      </c>
      <c r="F213" s="7">
        <v>4259.7299999999996</v>
      </c>
      <c r="G213" s="35">
        <f t="shared" si="3"/>
        <v>56.420264900662239</v>
      </c>
    </row>
    <row r="214" spans="1:7" ht="25.5" x14ac:dyDescent="0.2">
      <c r="A214" s="8"/>
      <c r="B214" s="6"/>
      <c r="C214" s="6">
        <v>4010</v>
      </c>
      <c r="D214" s="14" t="s">
        <v>23</v>
      </c>
      <c r="E214" s="7">
        <v>7400</v>
      </c>
      <c r="F214" s="7">
        <v>7400</v>
      </c>
      <c r="G214" s="35">
        <f t="shared" si="3"/>
        <v>100</v>
      </c>
    </row>
    <row r="215" spans="1:7" ht="38.25" x14ac:dyDescent="0.2">
      <c r="A215" s="8"/>
      <c r="B215" s="6"/>
      <c r="C215" s="6">
        <v>4110</v>
      </c>
      <c r="D215" s="14" t="s">
        <v>25</v>
      </c>
      <c r="E215" s="7">
        <v>2075</v>
      </c>
      <c r="F215" s="7">
        <v>1809.95</v>
      </c>
      <c r="G215" s="35">
        <f t="shared" si="3"/>
        <v>87.226506024096381</v>
      </c>
    </row>
    <row r="216" spans="1:7" ht="25.5" x14ac:dyDescent="0.2">
      <c r="A216" s="8"/>
      <c r="B216" s="6"/>
      <c r="C216" s="6">
        <v>4120</v>
      </c>
      <c r="D216" s="14" t="s">
        <v>26</v>
      </c>
      <c r="E216" s="7">
        <v>775</v>
      </c>
      <c r="F216" s="7">
        <v>757.25</v>
      </c>
      <c r="G216" s="35">
        <f t="shared" si="3"/>
        <v>97.709677419354833</v>
      </c>
    </row>
    <row r="217" spans="1:7" ht="25.5" x14ac:dyDescent="0.2">
      <c r="A217" s="8"/>
      <c r="B217" s="6"/>
      <c r="C217" s="6">
        <v>4170</v>
      </c>
      <c r="D217" s="14" t="s">
        <v>34</v>
      </c>
      <c r="E217" s="7">
        <v>7000</v>
      </c>
      <c r="F217" s="7">
        <v>3900</v>
      </c>
      <c r="G217" s="35">
        <f t="shared" si="3"/>
        <v>55.714285714285715</v>
      </c>
    </row>
    <row r="218" spans="1:7" ht="25.5" x14ac:dyDescent="0.2">
      <c r="A218" s="8"/>
      <c r="B218" s="6"/>
      <c r="C218" s="6">
        <v>4220</v>
      </c>
      <c r="D218" s="14" t="s">
        <v>61</v>
      </c>
      <c r="E218" s="7">
        <v>200</v>
      </c>
      <c r="F218" s="7">
        <v>179.76</v>
      </c>
      <c r="G218" s="35">
        <f t="shared" si="3"/>
        <v>89.88</v>
      </c>
    </row>
    <row r="219" spans="1:7" ht="25.5" x14ac:dyDescent="0.2">
      <c r="A219" s="8"/>
      <c r="B219" s="6"/>
      <c r="C219" s="6">
        <v>4300</v>
      </c>
      <c r="D219" s="14" t="s">
        <v>19</v>
      </c>
      <c r="E219" s="7">
        <v>13160</v>
      </c>
      <c r="F219" s="7">
        <v>11932.92</v>
      </c>
      <c r="G219" s="35">
        <f t="shared" si="3"/>
        <v>90.675683890577503</v>
      </c>
    </row>
    <row r="220" spans="1:7" ht="25.5" x14ac:dyDescent="0.2">
      <c r="A220" s="26"/>
      <c r="B220" s="27">
        <v>85154</v>
      </c>
      <c r="C220" s="27" t="s">
        <v>6</v>
      </c>
      <c r="D220" s="28" t="s">
        <v>65</v>
      </c>
      <c r="E220" s="29">
        <f>SUM(E212:E219)</f>
        <v>43160</v>
      </c>
      <c r="F220" s="29">
        <f>SUM(F212:F219)</f>
        <v>35239.61</v>
      </c>
      <c r="G220" s="35">
        <f t="shared" si="3"/>
        <v>81.648772011121409</v>
      </c>
    </row>
    <row r="221" spans="1:7" ht="21.75" customHeight="1" x14ac:dyDescent="0.2">
      <c r="A221" s="30">
        <v>851</v>
      </c>
      <c r="B221" s="31"/>
      <c r="C221" s="31" t="s">
        <v>7</v>
      </c>
      <c r="D221" s="32" t="s">
        <v>66</v>
      </c>
      <c r="E221" s="33">
        <f>SUM(E211,E220)</f>
        <v>43660</v>
      </c>
      <c r="F221" s="33">
        <f>SUM(F211,F220)</f>
        <v>35739.61</v>
      </c>
      <c r="G221" s="35">
        <f t="shared" si="3"/>
        <v>81.858932661475038</v>
      </c>
    </row>
    <row r="222" spans="1:7" ht="63.75" customHeight="1" x14ac:dyDescent="0.2">
      <c r="A222" s="8">
        <v>852</v>
      </c>
      <c r="B222" s="6">
        <v>85202</v>
      </c>
      <c r="C222" s="6">
        <v>4330</v>
      </c>
      <c r="D222" s="14" t="s">
        <v>67</v>
      </c>
      <c r="E222" s="7">
        <v>47500</v>
      </c>
      <c r="F222" s="7">
        <v>46829.96</v>
      </c>
      <c r="G222" s="35">
        <f t="shared" si="3"/>
        <v>98.589389473684207</v>
      </c>
    </row>
    <row r="223" spans="1:7" ht="25.5" x14ac:dyDescent="0.2">
      <c r="A223" s="26"/>
      <c r="B223" s="27">
        <v>85202</v>
      </c>
      <c r="C223" s="27" t="s">
        <v>6</v>
      </c>
      <c r="D223" s="28" t="s">
        <v>68</v>
      </c>
      <c r="E223" s="29">
        <f>SUM(E222)</f>
        <v>47500</v>
      </c>
      <c r="F223" s="29">
        <f>SUM(F222)</f>
        <v>46829.96</v>
      </c>
      <c r="G223" s="35">
        <f t="shared" si="3"/>
        <v>98.589389473684207</v>
      </c>
    </row>
    <row r="224" spans="1:7" s="41" customFormat="1" ht="25.5" x14ac:dyDescent="0.2">
      <c r="A224" s="43">
        <v>852</v>
      </c>
      <c r="B224" s="38">
        <v>85203</v>
      </c>
      <c r="C224" s="38">
        <v>4300</v>
      </c>
      <c r="D224" s="39" t="s">
        <v>19</v>
      </c>
      <c r="E224" s="40">
        <v>27000</v>
      </c>
      <c r="F224" s="40">
        <v>22874.48</v>
      </c>
      <c r="G224" s="47">
        <f t="shared" si="3"/>
        <v>84.720296296296297</v>
      </c>
    </row>
    <row r="225" spans="1:7" ht="25.5" customHeight="1" x14ac:dyDescent="0.2">
      <c r="A225" s="26"/>
      <c r="B225" s="27">
        <v>85203</v>
      </c>
      <c r="C225" s="27" t="s">
        <v>6</v>
      </c>
      <c r="D225" s="28" t="s">
        <v>108</v>
      </c>
      <c r="E225" s="29">
        <f>SUM(E224)</f>
        <v>27000</v>
      </c>
      <c r="F225" s="29">
        <f>SUM(F224)</f>
        <v>22874.48</v>
      </c>
      <c r="G225" s="35">
        <f t="shared" si="3"/>
        <v>84.720296296296297</v>
      </c>
    </row>
    <row r="226" spans="1:7" s="41" customFormat="1" ht="20.25" customHeight="1" x14ac:dyDescent="0.2">
      <c r="A226" s="43">
        <v>852</v>
      </c>
      <c r="B226" s="38">
        <v>85204</v>
      </c>
      <c r="C226" s="38">
        <v>3110</v>
      </c>
      <c r="D226" s="14" t="s">
        <v>64</v>
      </c>
      <c r="E226" s="40">
        <v>1200</v>
      </c>
      <c r="F226" s="40">
        <v>0</v>
      </c>
      <c r="G226" s="47">
        <f t="shared" si="3"/>
        <v>0</v>
      </c>
    </row>
    <row r="227" spans="1:7" s="41" customFormat="1" ht="44.25" customHeight="1" x14ac:dyDescent="0.2">
      <c r="A227" s="43"/>
      <c r="B227" s="38"/>
      <c r="C227" s="38">
        <v>4110</v>
      </c>
      <c r="D227" s="14" t="s">
        <v>25</v>
      </c>
      <c r="E227" s="40">
        <v>200</v>
      </c>
      <c r="F227" s="40">
        <v>0</v>
      </c>
      <c r="G227" s="47">
        <f t="shared" si="3"/>
        <v>0</v>
      </c>
    </row>
    <row r="228" spans="1:7" s="41" customFormat="1" ht="25.5" customHeight="1" x14ac:dyDescent="0.2">
      <c r="A228" s="43"/>
      <c r="B228" s="38"/>
      <c r="C228" s="38">
        <v>4120</v>
      </c>
      <c r="D228" s="14" t="s">
        <v>26</v>
      </c>
      <c r="E228" s="40">
        <v>80</v>
      </c>
      <c r="F228" s="40">
        <v>0</v>
      </c>
      <c r="G228" s="47">
        <f t="shared" si="3"/>
        <v>0</v>
      </c>
    </row>
    <row r="229" spans="1:7" s="41" customFormat="1" ht="25.5" customHeight="1" x14ac:dyDescent="0.2">
      <c r="A229" s="43"/>
      <c r="B229" s="38"/>
      <c r="C229" s="38">
        <v>4170</v>
      </c>
      <c r="D229" s="14" t="s">
        <v>34</v>
      </c>
      <c r="E229" s="40">
        <v>1000</v>
      </c>
      <c r="F229" s="40">
        <v>0</v>
      </c>
      <c r="G229" s="47">
        <f t="shared" si="3"/>
        <v>0</v>
      </c>
    </row>
    <row r="230" spans="1:7" ht="25.5" customHeight="1" x14ac:dyDescent="0.2">
      <c r="A230" s="26"/>
      <c r="B230" s="27">
        <v>85204</v>
      </c>
      <c r="C230" s="27" t="s">
        <v>6</v>
      </c>
      <c r="D230" s="28" t="s">
        <v>109</v>
      </c>
      <c r="E230" s="29">
        <f>SUM(E226:E229)</f>
        <v>2480</v>
      </c>
      <c r="F230" s="29">
        <f>SUM(F226:F229)</f>
        <v>0</v>
      </c>
      <c r="G230" s="47">
        <f t="shared" si="3"/>
        <v>0</v>
      </c>
    </row>
    <row r="231" spans="1:7" ht="76.5" x14ac:dyDescent="0.2">
      <c r="A231" s="8">
        <v>852</v>
      </c>
      <c r="B231" s="6">
        <v>85212</v>
      </c>
      <c r="C231" s="6">
        <v>2910</v>
      </c>
      <c r="D231" s="14" t="s">
        <v>69</v>
      </c>
      <c r="E231" s="7">
        <v>6000</v>
      </c>
      <c r="F231" s="7">
        <v>4284</v>
      </c>
      <c r="G231" s="35">
        <f t="shared" si="3"/>
        <v>71.399999999999991</v>
      </c>
    </row>
    <row r="232" spans="1:7" x14ac:dyDescent="0.2">
      <c r="A232" s="8"/>
      <c r="B232" s="6"/>
      <c r="C232" s="6">
        <v>3110</v>
      </c>
      <c r="D232" s="14" t="s">
        <v>64</v>
      </c>
      <c r="E232" s="7">
        <v>1612541</v>
      </c>
      <c r="F232" s="7">
        <v>1579341.1</v>
      </c>
      <c r="G232" s="35">
        <f t="shared" si="3"/>
        <v>97.941143822079567</v>
      </c>
    </row>
    <row r="233" spans="1:7" ht="25.5" x14ac:dyDescent="0.2">
      <c r="A233" s="8"/>
      <c r="B233" s="6"/>
      <c r="C233" s="6">
        <v>4010</v>
      </c>
      <c r="D233" s="14" t="s">
        <v>23</v>
      </c>
      <c r="E233" s="7">
        <v>26000</v>
      </c>
      <c r="F233" s="7">
        <v>26000</v>
      </c>
      <c r="G233" s="35">
        <f t="shared" si="3"/>
        <v>100</v>
      </c>
    </row>
    <row r="234" spans="1:7" ht="25.5" x14ac:dyDescent="0.2">
      <c r="A234" s="8"/>
      <c r="B234" s="6"/>
      <c r="C234" s="6">
        <v>4040</v>
      </c>
      <c r="D234" s="14" t="s">
        <v>24</v>
      </c>
      <c r="E234" s="7">
        <v>2000</v>
      </c>
      <c r="F234" s="7">
        <v>2000</v>
      </c>
      <c r="G234" s="35">
        <f t="shared" si="3"/>
        <v>100</v>
      </c>
    </row>
    <row r="235" spans="1:7" ht="38.25" x14ac:dyDescent="0.2">
      <c r="A235" s="8"/>
      <c r="B235" s="6"/>
      <c r="C235" s="6">
        <v>4110</v>
      </c>
      <c r="D235" s="14" t="s">
        <v>25</v>
      </c>
      <c r="E235" s="7">
        <v>9520</v>
      </c>
      <c r="F235" s="7">
        <v>9520</v>
      </c>
      <c r="G235" s="35">
        <f t="shared" si="3"/>
        <v>100</v>
      </c>
    </row>
    <row r="236" spans="1:7" ht="25.5" x14ac:dyDescent="0.2">
      <c r="A236" s="8"/>
      <c r="B236" s="6"/>
      <c r="C236" s="6">
        <v>4120</v>
      </c>
      <c r="D236" s="14" t="s">
        <v>26</v>
      </c>
      <c r="E236" s="7">
        <v>800</v>
      </c>
      <c r="F236" s="7">
        <v>793.41</v>
      </c>
      <c r="G236" s="35">
        <f t="shared" si="3"/>
        <v>99.176249999999996</v>
      </c>
    </row>
    <row r="237" spans="1:7" ht="25.5" x14ac:dyDescent="0.2">
      <c r="A237" s="8"/>
      <c r="B237" s="6"/>
      <c r="C237" s="6">
        <v>4210</v>
      </c>
      <c r="D237" s="14" t="s">
        <v>14</v>
      </c>
      <c r="E237" s="7">
        <v>8450</v>
      </c>
      <c r="F237" s="7">
        <v>5293.82</v>
      </c>
      <c r="G237" s="35">
        <f t="shared" si="3"/>
        <v>62.648757396449703</v>
      </c>
    </row>
    <row r="238" spans="1:7" ht="25.5" x14ac:dyDescent="0.2">
      <c r="A238" s="8"/>
      <c r="B238" s="6"/>
      <c r="C238" s="6">
        <v>4300</v>
      </c>
      <c r="D238" s="14" t="s">
        <v>19</v>
      </c>
      <c r="E238" s="7">
        <v>5539</v>
      </c>
      <c r="F238" s="7">
        <v>5450.29</v>
      </c>
      <c r="G238" s="35">
        <f t="shared" si="3"/>
        <v>98.398447373172047</v>
      </c>
    </row>
    <row r="239" spans="1:7" ht="25.5" x14ac:dyDescent="0.2">
      <c r="A239" s="8"/>
      <c r="B239" s="6"/>
      <c r="C239" s="6">
        <v>4410</v>
      </c>
      <c r="D239" s="14" t="s">
        <v>31</v>
      </c>
      <c r="E239" s="7">
        <v>4180</v>
      </c>
      <c r="F239" s="7">
        <v>2268.8000000000002</v>
      </c>
      <c r="G239" s="35">
        <f t="shared" si="3"/>
        <v>54.277511961722489</v>
      </c>
    </row>
    <row r="240" spans="1:7" ht="38.25" x14ac:dyDescent="0.2">
      <c r="A240" s="8"/>
      <c r="B240" s="6"/>
      <c r="C240" s="6">
        <v>4440</v>
      </c>
      <c r="D240" s="14" t="s">
        <v>27</v>
      </c>
      <c r="E240" s="7">
        <v>1200</v>
      </c>
      <c r="F240" s="7">
        <v>1200</v>
      </c>
      <c r="G240" s="35">
        <f t="shared" si="3"/>
        <v>100</v>
      </c>
    </row>
    <row r="241" spans="1:7" ht="51" x14ac:dyDescent="0.2">
      <c r="A241" s="8"/>
      <c r="B241" s="6"/>
      <c r="C241" s="6">
        <v>4700</v>
      </c>
      <c r="D241" s="14" t="s">
        <v>39</v>
      </c>
      <c r="E241" s="7">
        <v>1800</v>
      </c>
      <c r="F241" s="7">
        <v>0</v>
      </c>
      <c r="G241" s="35">
        <f t="shared" si="3"/>
        <v>0</v>
      </c>
    </row>
    <row r="242" spans="1:7" ht="114.75" x14ac:dyDescent="0.2">
      <c r="A242" s="26"/>
      <c r="B242" s="27">
        <v>85212</v>
      </c>
      <c r="C242" s="27" t="s">
        <v>6</v>
      </c>
      <c r="D242" s="28" t="s">
        <v>70</v>
      </c>
      <c r="E242" s="29">
        <f>SUM(E231:E241)</f>
        <v>1678030</v>
      </c>
      <c r="F242" s="29">
        <f>SUM(F231:F241)</f>
        <v>1636151.4200000002</v>
      </c>
      <c r="G242" s="35">
        <f t="shared" si="3"/>
        <v>97.504300876623191</v>
      </c>
    </row>
    <row r="243" spans="1:7" ht="38.25" x14ac:dyDescent="0.2">
      <c r="A243" s="8">
        <v>852</v>
      </c>
      <c r="B243" s="6">
        <v>85213</v>
      </c>
      <c r="C243" s="6">
        <v>4130</v>
      </c>
      <c r="D243" s="14" t="s">
        <v>71</v>
      </c>
      <c r="E243" s="7">
        <v>7026</v>
      </c>
      <c r="F243" s="7">
        <v>5440.01</v>
      </c>
      <c r="G243" s="35">
        <f t="shared" si="3"/>
        <v>77.426843153999442</v>
      </c>
    </row>
    <row r="244" spans="1:7" ht="76.5" x14ac:dyDescent="0.2">
      <c r="A244" s="26"/>
      <c r="B244" s="27">
        <v>85213</v>
      </c>
      <c r="C244" s="27" t="s">
        <v>6</v>
      </c>
      <c r="D244" s="28" t="s">
        <v>72</v>
      </c>
      <c r="E244" s="29">
        <f>SUM(E243)</f>
        <v>7026</v>
      </c>
      <c r="F244" s="29">
        <f>SUM(F243)</f>
        <v>5440.01</v>
      </c>
      <c r="G244" s="35">
        <f t="shared" si="3"/>
        <v>77.426843153999442</v>
      </c>
    </row>
    <row r="245" spans="1:7" ht="76.5" x14ac:dyDescent="0.2">
      <c r="A245" s="8">
        <v>852</v>
      </c>
      <c r="B245" s="6">
        <v>85214</v>
      </c>
      <c r="C245" s="6">
        <v>2910</v>
      </c>
      <c r="D245" s="14" t="s">
        <v>69</v>
      </c>
      <c r="E245" s="7">
        <v>1000</v>
      </c>
      <c r="F245" s="7">
        <v>0</v>
      </c>
      <c r="G245" s="35">
        <f t="shared" si="3"/>
        <v>0</v>
      </c>
    </row>
    <row r="246" spans="1:7" x14ac:dyDescent="0.2">
      <c r="A246" s="8"/>
      <c r="B246" s="6"/>
      <c r="C246" s="6">
        <v>3110</v>
      </c>
      <c r="D246" s="14" t="s">
        <v>64</v>
      </c>
      <c r="E246" s="7">
        <v>43900</v>
      </c>
      <c r="F246" s="7">
        <v>42741.06</v>
      </c>
      <c r="G246" s="35">
        <f t="shared" si="3"/>
        <v>97.360045558086554</v>
      </c>
    </row>
    <row r="247" spans="1:7" ht="51" x14ac:dyDescent="0.2">
      <c r="A247" s="26"/>
      <c r="B247" s="27">
        <v>85214</v>
      </c>
      <c r="C247" s="27" t="s">
        <v>6</v>
      </c>
      <c r="D247" s="28" t="s">
        <v>73</v>
      </c>
      <c r="E247" s="29">
        <f>SUM(E245:E246)</f>
        <v>44900</v>
      </c>
      <c r="F247" s="29">
        <f>SUM(F245:F246)</f>
        <v>42741.06</v>
      </c>
      <c r="G247" s="35">
        <f t="shared" si="3"/>
        <v>95.19167037861915</v>
      </c>
    </row>
    <row r="248" spans="1:7" ht="76.5" x14ac:dyDescent="0.2">
      <c r="A248" s="43">
        <v>852</v>
      </c>
      <c r="B248" s="38">
        <v>85216</v>
      </c>
      <c r="C248" s="38">
        <v>2910</v>
      </c>
      <c r="D248" s="39" t="s">
        <v>69</v>
      </c>
      <c r="E248" s="40">
        <v>5000</v>
      </c>
      <c r="F248" s="40">
        <v>3000</v>
      </c>
      <c r="G248" s="47">
        <f t="shared" si="3"/>
        <v>60</v>
      </c>
    </row>
    <row r="249" spans="1:7" x14ac:dyDescent="0.2">
      <c r="A249" s="43"/>
      <c r="B249" s="38"/>
      <c r="C249" s="38">
        <v>3110</v>
      </c>
      <c r="D249" s="14" t="s">
        <v>64</v>
      </c>
      <c r="E249" s="40">
        <v>59719</v>
      </c>
      <c r="F249" s="40">
        <v>46098.41</v>
      </c>
      <c r="G249" s="47">
        <f t="shared" si="3"/>
        <v>77.19220013730974</v>
      </c>
    </row>
    <row r="250" spans="1:7" ht="19.5" customHeight="1" x14ac:dyDescent="0.2">
      <c r="A250" s="26"/>
      <c r="B250" s="27">
        <v>85216</v>
      </c>
      <c r="C250" s="27" t="s">
        <v>6</v>
      </c>
      <c r="D250" s="28" t="s">
        <v>90</v>
      </c>
      <c r="E250" s="29">
        <f>SUM(E248:E249)</f>
        <v>64719</v>
      </c>
      <c r="F250" s="29">
        <f>SUM(F248:F249)</f>
        <v>49098.41</v>
      </c>
      <c r="G250" s="35">
        <f t="shared" si="3"/>
        <v>75.86398121108175</v>
      </c>
    </row>
    <row r="251" spans="1:7" ht="25.5" x14ac:dyDescent="0.2">
      <c r="A251" s="8">
        <v>852</v>
      </c>
      <c r="B251" s="6">
        <v>85219</v>
      </c>
      <c r="C251" s="6">
        <v>4010</v>
      </c>
      <c r="D251" s="14" t="s">
        <v>23</v>
      </c>
      <c r="E251" s="7">
        <v>96895</v>
      </c>
      <c r="F251" s="7">
        <v>96067.74</v>
      </c>
      <c r="G251" s="35">
        <f t="shared" si="3"/>
        <v>99.146230455647881</v>
      </c>
    </row>
    <row r="252" spans="1:7" ht="25.5" x14ac:dyDescent="0.2">
      <c r="A252" s="8"/>
      <c r="B252" s="6"/>
      <c r="C252" s="6">
        <v>4040</v>
      </c>
      <c r="D252" s="14" t="s">
        <v>24</v>
      </c>
      <c r="E252" s="7">
        <v>8600</v>
      </c>
      <c r="F252" s="7">
        <v>8595.6299999999992</v>
      </c>
      <c r="G252" s="35">
        <f t="shared" ref="G252:G346" si="5">(F252/E252)*100</f>
        <v>99.949186046511613</v>
      </c>
    </row>
    <row r="253" spans="1:7" ht="38.25" x14ac:dyDescent="0.2">
      <c r="A253" s="8"/>
      <c r="B253" s="6"/>
      <c r="C253" s="6">
        <v>4110</v>
      </c>
      <c r="D253" s="14" t="s">
        <v>25</v>
      </c>
      <c r="E253" s="7">
        <v>18931</v>
      </c>
      <c r="F253" s="7">
        <v>18896.46</v>
      </c>
      <c r="G253" s="35">
        <f t="shared" si="5"/>
        <v>99.817547937245791</v>
      </c>
    </row>
    <row r="254" spans="1:7" ht="25.5" x14ac:dyDescent="0.2">
      <c r="A254" s="8"/>
      <c r="B254" s="6"/>
      <c r="C254" s="6">
        <v>4120</v>
      </c>
      <c r="D254" s="14" t="s">
        <v>26</v>
      </c>
      <c r="E254" s="7">
        <v>2219</v>
      </c>
      <c r="F254" s="7">
        <v>2217.91</v>
      </c>
      <c r="G254" s="35">
        <f t="shared" si="5"/>
        <v>99.950878774222616</v>
      </c>
    </row>
    <row r="255" spans="1:7" ht="25.5" x14ac:dyDescent="0.2">
      <c r="A255" s="8"/>
      <c r="B255" s="6"/>
      <c r="C255" s="6">
        <v>4210</v>
      </c>
      <c r="D255" s="14" t="s">
        <v>14</v>
      </c>
      <c r="E255" s="7">
        <v>2900</v>
      </c>
      <c r="F255" s="7">
        <v>2830.54</v>
      </c>
      <c r="G255" s="35">
        <f t="shared" si="5"/>
        <v>97.604827586206895</v>
      </c>
    </row>
    <row r="256" spans="1:7" ht="25.5" x14ac:dyDescent="0.2">
      <c r="A256" s="8"/>
      <c r="B256" s="6"/>
      <c r="C256" s="6">
        <v>4280</v>
      </c>
      <c r="D256" s="14" t="s">
        <v>36</v>
      </c>
      <c r="E256" s="7">
        <v>100</v>
      </c>
      <c r="F256" s="7">
        <v>80</v>
      </c>
      <c r="G256" s="35">
        <f t="shared" si="5"/>
        <v>80</v>
      </c>
    </row>
    <row r="257" spans="1:7" ht="25.5" x14ac:dyDescent="0.2">
      <c r="A257" s="8"/>
      <c r="B257" s="6"/>
      <c r="C257" s="6">
        <v>4300</v>
      </c>
      <c r="D257" s="14" t="s">
        <v>19</v>
      </c>
      <c r="E257" s="7">
        <v>4450</v>
      </c>
      <c r="F257" s="7">
        <v>4395.8999999999996</v>
      </c>
      <c r="G257" s="35">
        <f t="shared" si="5"/>
        <v>98.784269662921346</v>
      </c>
    </row>
    <row r="258" spans="1:7" ht="25.5" x14ac:dyDescent="0.2">
      <c r="A258" s="8"/>
      <c r="B258" s="6"/>
      <c r="C258" s="6">
        <v>4410</v>
      </c>
      <c r="D258" s="14" t="s">
        <v>31</v>
      </c>
      <c r="E258" s="7">
        <v>2400</v>
      </c>
      <c r="F258" s="7">
        <v>1596.8</v>
      </c>
      <c r="G258" s="35">
        <f t="shared" si="5"/>
        <v>66.533333333333331</v>
      </c>
    </row>
    <row r="259" spans="1:7" ht="20.25" customHeight="1" x14ac:dyDescent="0.2">
      <c r="A259" s="8"/>
      <c r="B259" s="6"/>
      <c r="C259" s="6">
        <v>4430</v>
      </c>
      <c r="D259" s="14" t="s">
        <v>15</v>
      </c>
      <c r="E259" s="7">
        <v>400</v>
      </c>
      <c r="F259" s="7">
        <v>378</v>
      </c>
      <c r="G259" s="35">
        <f t="shared" si="5"/>
        <v>94.5</v>
      </c>
    </row>
    <row r="260" spans="1:7" ht="38.25" x14ac:dyDescent="0.2">
      <c r="A260" s="8"/>
      <c r="B260" s="6"/>
      <c r="C260" s="6">
        <v>4440</v>
      </c>
      <c r="D260" s="14" t="s">
        <v>27</v>
      </c>
      <c r="E260" s="7">
        <v>3576</v>
      </c>
      <c r="F260" s="7">
        <v>3558.6</v>
      </c>
      <c r="G260" s="35">
        <f t="shared" si="5"/>
        <v>99.513422818791938</v>
      </c>
    </row>
    <row r="261" spans="1:7" ht="51" x14ac:dyDescent="0.2">
      <c r="A261" s="8"/>
      <c r="B261" s="6"/>
      <c r="C261" s="6">
        <v>4700</v>
      </c>
      <c r="D261" s="14" t="s">
        <v>39</v>
      </c>
      <c r="E261" s="7">
        <v>1500</v>
      </c>
      <c r="F261" s="7">
        <v>1260</v>
      </c>
      <c r="G261" s="35">
        <f t="shared" si="5"/>
        <v>84</v>
      </c>
    </row>
    <row r="262" spans="1:7" ht="25.5" x14ac:dyDescent="0.2">
      <c r="A262" s="26"/>
      <c r="B262" s="27">
        <v>85219</v>
      </c>
      <c r="C262" s="27" t="s">
        <v>6</v>
      </c>
      <c r="D262" s="28" t="s">
        <v>74</v>
      </c>
      <c r="E262" s="29">
        <f>SUM(E251:E261)</f>
        <v>141971</v>
      </c>
      <c r="F262" s="29">
        <f>SUM(F251:F261)</f>
        <v>139877.58000000002</v>
      </c>
      <c r="G262" s="35">
        <f t="shared" si="5"/>
        <v>98.525459424812126</v>
      </c>
    </row>
    <row r="263" spans="1:7" s="41" customFormat="1" ht="38.25" x14ac:dyDescent="0.2">
      <c r="A263" s="43">
        <v>852</v>
      </c>
      <c r="B263" s="38">
        <v>85228</v>
      </c>
      <c r="C263" s="38">
        <v>4110</v>
      </c>
      <c r="D263" s="39" t="s">
        <v>25</v>
      </c>
      <c r="E263" s="40">
        <v>850</v>
      </c>
      <c r="F263" s="40">
        <v>0</v>
      </c>
      <c r="G263" s="35">
        <f t="shared" si="5"/>
        <v>0</v>
      </c>
    </row>
    <row r="264" spans="1:7" s="41" customFormat="1" ht="25.5" x14ac:dyDescent="0.2">
      <c r="A264" s="43"/>
      <c r="B264" s="38"/>
      <c r="C264" s="38">
        <v>4120</v>
      </c>
      <c r="D264" s="39" t="s">
        <v>26</v>
      </c>
      <c r="E264" s="40">
        <v>150</v>
      </c>
      <c r="F264" s="40">
        <v>0</v>
      </c>
      <c r="G264" s="35">
        <f t="shared" si="5"/>
        <v>0</v>
      </c>
    </row>
    <row r="265" spans="1:7" s="41" customFormat="1" ht="25.5" x14ac:dyDescent="0.2">
      <c r="A265" s="43"/>
      <c r="B265" s="38"/>
      <c r="C265" s="38">
        <v>4170</v>
      </c>
      <c r="D265" s="14" t="s">
        <v>34</v>
      </c>
      <c r="E265" s="40">
        <v>5000</v>
      </c>
      <c r="F265" s="40">
        <v>0</v>
      </c>
      <c r="G265" s="35">
        <f t="shared" si="5"/>
        <v>0</v>
      </c>
    </row>
    <row r="266" spans="1:7" ht="39" customHeight="1" x14ac:dyDescent="0.2">
      <c r="A266" s="26"/>
      <c r="B266" s="27">
        <v>85228</v>
      </c>
      <c r="C266" s="27" t="s">
        <v>6</v>
      </c>
      <c r="D266" s="28" t="s">
        <v>99</v>
      </c>
      <c r="E266" s="29">
        <f>SUM(E263:E265)</f>
        <v>6000</v>
      </c>
      <c r="F266" s="29">
        <f>SUM(F263:F265)</f>
        <v>0</v>
      </c>
      <c r="G266" s="35">
        <f t="shared" si="5"/>
        <v>0</v>
      </c>
    </row>
    <row r="267" spans="1:7" s="41" customFormat="1" ht="18" customHeight="1" x14ac:dyDescent="0.2">
      <c r="A267" s="43">
        <v>852</v>
      </c>
      <c r="B267" s="38">
        <v>85278</v>
      </c>
      <c r="C267" s="38">
        <v>3110</v>
      </c>
      <c r="D267" s="14" t="s">
        <v>64</v>
      </c>
      <c r="E267" s="40">
        <v>5000</v>
      </c>
      <c r="F267" s="40">
        <v>5000</v>
      </c>
      <c r="G267" s="35">
        <f t="shared" si="5"/>
        <v>100</v>
      </c>
    </row>
    <row r="268" spans="1:7" ht="25.5" x14ac:dyDescent="0.2">
      <c r="A268" s="26"/>
      <c r="B268" s="27">
        <v>85278</v>
      </c>
      <c r="C268" s="27" t="s">
        <v>6</v>
      </c>
      <c r="D268" s="28" t="s">
        <v>101</v>
      </c>
      <c r="E268" s="29">
        <f>SUM(E267:E267)</f>
        <v>5000</v>
      </c>
      <c r="F268" s="29">
        <f>SUM(F267:F267)</f>
        <v>5000</v>
      </c>
      <c r="G268" s="35">
        <f t="shared" si="5"/>
        <v>100</v>
      </c>
    </row>
    <row r="269" spans="1:7" x14ac:dyDescent="0.2">
      <c r="A269" s="8">
        <v>852</v>
      </c>
      <c r="B269" s="6">
        <v>85295</v>
      </c>
      <c r="C269" s="6">
        <v>3110</v>
      </c>
      <c r="D269" s="14" t="s">
        <v>64</v>
      </c>
      <c r="E269" s="7">
        <v>51400</v>
      </c>
      <c r="F269" s="7">
        <v>50600</v>
      </c>
      <c r="G269" s="35">
        <f t="shared" si="5"/>
        <v>98.443579766536971</v>
      </c>
    </row>
    <row r="270" spans="1:7" ht="25.5" x14ac:dyDescent="0.2">
      <c r="A270" s="8"/>
      <c r="B270" s="6"/>
      <c r="C270" s="6">
        <v>4017</v>
      </c>
      <c r="D270" s="14" t="s">
        <v>23</v>
      </c>
      <c r="E270" s="7">
        <v>1025.0999999999999</v>
      </c>
      <c r="F270" s="7">
        <v>1025.0999999999999</v>
      </c>
      <c r="G270" s="35">
        <f t="shared" si="5"/>
        <v>100</v>
      </c>
    </row>
    <row r="271" spans="1:7" ht="25.5" x14ac:dyDescent="0.2">
      <c r="A271" s="8"/>
      <c r="B271" s="6"/>
      <c r="C271" s="6">
        <v>4019</v>
      </c>
      <c r="D271" s="14" t="s">
        <v>23</v>
      </c>
      <c r="E271" s="7">
        <v>180.9</v>
      </c>
      <c r="F271" s="7">
        <v>180.9</v>
      </c>
      <c r="G271" s="35">
        <f t="shared" si="5"/>
        <v>100</v>
      </c>
    </row>
    <row r="272" spans="1:7" ht="38.25" x14ac:dyDescent="0.2">
      <c r="A272" s="8"/>
      <c r="B272" s="6"/>
      <c r="C272" s="6">
        <v>4110</v>
      </c>
      <c r="D272" s="39" t="s">
        <v>25</v>
      </c>
      <c r="E272" s="7">
        <v>1300</v>
      </c>
      <c r="F272" s="7">
        <v>1300</v>
      </c>
      <c r="G272" s="35">
        <f t="shared" si="5"/>
        <v>100</v>
      </c>
    </row>
    <row r="273" spans="1:7" ht="38.25" x14ac:dyDescent="0.2">
      <c r="A273" s="8"/>
      <c r="B273" s="6"/>
      <c r="C273" s="6">
        <v>4117</v>
      </c>
      <c r="D273" s="39" t="s">
        <v>25</v>
      </c>
      <c r="E273" s="7">
        <v>503.2</v>
      </c>
      <c r="F273" s="7">
        <v>454.7</v>
      </c>
      <c r="G273" s="35">
        <f t="shared" si="5"/>
        <v>90.361685214626391</v>
      </c>
    </row>
    <row r="274" spans="1:7" ht="38.25" x14ac:dyDescent="0.2">
      <c r="A274" s="8"/>
      <c r="B274" s="6"/>
      <c r="C274" s="6">
        <v>4119</v>
      </c>
      <c r="D274" s="39" t="s">
        <v>25</v>
      </c>
      <c r="E274" s="7">
        <v>80.23</v>
      </c>
      <c r="F274" s="7">
        <v>80.23</v>
      </c>
      <c r="G274" s="35">
        <f t="shared" si="5"/>
        <v>100</v>
      </c>
    </row>
    <row r="275" spans="1:7" ht="25.5" x14ac:dyDescent="0.2">
      <c r="A275" s="8"/>
      <c r="B275" s="6"/>
      <c r="C275" s="6">
        <v>4120</v>
      </c>
      <c r="D275" s="39" t="s">
        <v>26</v>
      </c>
      <c r="E275" s="7">
        <v>100</v>
      </c>
      <c r="F275" s="7">
        <v>100</v>
      </c>
      <c r="G275" s="35">
        <f t="shared" si="5"/>
        <v>100</v>
      </c>
    </row>
    <row r="276" spans="1:7" ht="25.5" x14ac:dyDescent="0.2">
      <c r="A276" s="8"/>
      <c r="B276" s="6"/>
      <c r="C276" s="6">
        <v>4127</v>
      </c>
      <c r="D276" s="39" t="s">
        <v>26</v>
      </c>
      <c r="E276" s="7">
        <v>73.099999999999994</v>
      </c>
      <c r="F276" s="7">
        <v>63.76</v>
      </c>
      <c r="G276" s="35">
        <f t="shared" si="5"/>
        <v>87.22298221614227</v>
      </c>
    </row>
    <row r="277" spans="1:7" ht="25.5" x14ac:dyDescent="0.2">
      <c r="A277" s="8"/>
      <c r="B277" s="6"/>
      <c r="C277" s="6">
        <v>4129</v>
      </c>
      <c r="D277" s="39" t="s">
        <v>26</v>
      </c>
      <c r="E277" s="7">
        <v>11.24</v>
      </c>
      <c r="F277" s="7">
        <v>11.24</v>
      </c>
      <c r="G277" s="35">
        <f t="shared" si="5"/>
        <v>100</v>
      </c>
    </row>
    <row r="278" spans="1:7" ht="25.5" x14ac:dyDescent="0.2">
      <c r="A278" s="8"/>
      <c r="B278" s="6"/>
      <c r="C278" s="6">
        <v>4170</v>
      </c>
      <c r="D278" s="14" t="s">
        <v>34</v>
      </c>
      <c r="E278" s="7">
        <v>6600</v>
      </c>
      <c r="F278" s="7">
        <v>6600</v>
      </c>
      <c r="G278" s="35">
        <f t="shared" si="5"/>
        <v>100</v>
      </c>
    </row>
    <row r="279" spans="1:7" ht="25.5" x14ac:dyDescent="0.2">
      <c r="A279" s="8"/>
      <c r="B279" s="6"/>
      <c r="C279" s="6">
        <v>4177</v>
      </c>
      <c r="D279" s="14" t="s">
        <v>34</v>
      </c>
      <c r="E279" s="7">
        <v>11137.27</v>
      </c>
      <c r="F279" s="7">
        <v>11001.97</v>
      </c>
      <c r="G279" s="35">
        <f t="shared" si="5"/>
        <v>98.785160097582249</v>
      </c>
    </row>
    <row r="280" spans="1:7" ht="25.5" x14ac:dyDescent="0.2">
      <c r="A280" s="8"/>
      <c r="B280" s="6"/>
      <c r="C280" s="6">
        <v>4179</v>
      </c>
      <c r="D280" s="14" t="s">
        <v>34</v>
      </c>
      <c r="E280" s="7">
        <v>1941.53</v>
      </c>
      <c r="F280" s="7">
        <v>1941.53</v>
      </c>
      <c r="G280" s="35">
        <f t="shared" si="5"/>
        <v>100</v>
      </c>
    </row>
    <row r="281" spans="1:7" ht="25.5" x14ac:dyDescent="0.2">
      <c r="A281" s="8"/>
      <c r="B281" s="6"/>
      <c r="C281" s="6">
        <v>4217</v>
      </c>
      <c r="D281" s="14" t="s">
        <v>14</v>
      </c>
      <c r="E281" s="7">
        <v>3062.83</v>
      </c>
      <c r="F281" s="7">
        <v>3062.83</v>
      </c>
      <c r="G281" s="35">
        <f t="shared" si="5"/>
        <v>100</v>
      </c>
    </row>
    <row r="282" spans="1:7" ht="25.5" x14ac:dyDescent="0.2">
      <c r="A282" s="8"/>
      <c r="B282" s="6"/>
      <c r="C282" s="6">
        <v>4219</v>
      </c>
      <c r="D282" s="14" t="s">
        <v>14</v>
      </c>
      <c r="E282" s="7">
        <v>604.6</v>
      </c>
      <c r="F282" s="7">
        <v>604.6</v>
      </c>
      <c r="G282" s="35">
        <f t="shared" si="5"/>
        <v>100</v>
      </c>
    </row>
    <row r="283" spans="1:7" ht="25.5" x14ac:dyDescent="0.2">
      <c r="A283" s="8"/>
      <c r="B283" s="6"/>
      <c r="C283" s="6">
        <v>4227</v>
      </c>
      <c r="D283" s="14" t="s">
        <v>61</v>
      </c>
      <c r="E283" s="7">
        <v>850</v>
      </c>
      <c r="F283" s="7">
        <v>680</v>
      </c>
      <c r="G283" s="35">
        <f t="shared" si="5"/>
        <v>80</v>
      </c>
    </row>
    <row r="284" spans="1:7" ht="25.5" x14ac:dyDescent="0.2">
      <c r="A284" s="8"/>
      <c r="B284" s="6"/>
      <c r="C284" s="6">
        <v>4229</v>
      </c>
      <c r="D284" s="14" t="s">
        <v>61</v>
      </c>
      <c r="E284" s="7">
        <v>120</v>
      </c>
      <c r="F284" s="7">
        <v>120</v>
      </c>
      <c r="G284" s="35">
        <f t="shared" si="5"/>
        <v>100</v>
      </c>
    </row>
    <row r="285" spans="1:7" ht="38.25" x14ac:dyDescent="0.2">
      <c r="A285" s="8"/>
      <c r="B285" s="6"/>
      <c r="C285" s="6">
        <v>6067</v>
      </c>
      <c r="D285" s="39" t="s">
        <v>20</v>
      </c>
      <c r="E285" s="7">
        <v>4037.5</v>
      </c>
      <c r="F285" s="7">
        <v>4037.5</v>
      </c>
      <c r="G285" s="35">
        <f t="shared" si="5"/>
        <v>100</v>
      </c>
    </row>
    <row r="286" spans="1:7" ht="38.25" x14ac:dyDescent="0.2">
      <c r="A286" s="8"/>
      <c r="B286" s="6"/>
      <c r="C286" s="6">
        <v>609</v>
      </c>
      <c r="D286" s="39" t="s">
        <v>20</v>
      </c>
      <c r="E286" s="7">
        <v>712.5</v>
      </c>
      <c r="F286" s="7">
        <v>712.5</v>
      </c>
      <c r="G286" s="35">
        <f t="shared" si="5"/>
        <v>100</v>
      </c>
    </row>
    <row r="287" spans="1:7" x14ac:dyDescent="0.2">
      <c r="A287" s="26"/>
      <c r="B287" s="27">
        <v>85295</v>
      </c>
      <c r="C287" s="27" t="s">
        <v>6</v>
      </c>
      <c r="D287" s="28" t="s">
        <v>16</v>
      </c>
      <c r="E287" s="29">
        <f>SUM(E269:E286)</f>
        <v>83740</v>
      </c>
      <c r="F287" s="29">
        <f>SUM(F269:F286)</f>
        <v>82576.86</v>
      </c>
      <c r="G287" s="35">
        <f t="shared" ref="G287" si="6">(F287/E287)*100</f>
        <v>98.611010269882968</v>
      </c>
    </row>
    <row r="288" spans="1:7" ht="20.25" customHeight="1" x14ac:dyDescent="0.2">
      <c r="A288" s="30">
        <v>852</v>
      </c>
      <c r="B288" s="31"/>
      <c r="C288" s="31" t="s">
        <v>7</v>
      </c>
      <c r="D288" s="32" t="s">
        <v>75</v>
      </c>
      <c r="E288" s="33">
        <f>SUM(E223,E225,E230,E242,E244,E247,E250,E262,E266,E268,E287)</f>
        <v>2108366</v>
      </c>
      <c r="F288" s="33">
        <f>SUM(F223,F225,F230,F242,F244,F247,F250,F262,F266,F268,F287)</f>
        <v>2030589.7800000003</v>
      </c>
      <c r="G288" s="35">
        <f t="shared" si="5"/>
        <v>96.311066484661595</v>
      </c>
    </row>
    <row r="289" spans="1:7" ht="20.25" customHeight="1" x14ac:dyDescent="0.2">
      <c r="A289" s="43">
        <v>853</v>
      </c>
      <c r="B289" s="38">
        <v>85395</v>
      </c>
      <c r="C289" s="38">
        <v>3119</v>
      </c>
      <c r="D289" s="14" t="s">
        <v>64</v>
      </c>
      <c r="E289" s="40">
        <v>7952.18</v>
      </c>
      <c r="F289" s="40">
        <v>7952.18</v>
      </c>
      <c r="G289" s="35">
        <f t="shared" si="5"/>
        <v>100</v>
      </c>
    </row>
    <row r="290" spans="1:7" ht="24.75" customHeight="1" x14ac:dyDescent="0.2">
      <c r="A290" s="43"/>
      <c r="B290" s="38"/>
      <c r="C290" s="38">
        <v>4017</v>
      </c>
      <c r="D290" s="14" t="s">
        <v>23</v>
      </c>
      <c r="E290" s="40">
        <v>26691.56</v>
      </c>
      <c r="F290" s="40">
        <v>26691.56</v>
      </c>
      <c r="G290" s="35">
        <f t="shared" si="5"/>
        <v>100</v>
      </c>
    </row>
    <row r="291" spans="1:7" ht="24.75" customHeight="1" x14ac:dyDescent="0.2">
      <c r="A291" s="43"/>
      <c r="B291" s="38"/>
      <c r="C291" s="38">
        <v>4019</v>
      </c>
      <c r="D291" s="14" t="s">
        <v>23</v>
      </c>
      <c r="E291" s="40">
        <v>1413.05</v>
      </c>
      <c r="F291" s="40">
        <v>1413.05</v>
      </c>
      <c r="G291" s="35">
        <f t="shared" si="5"/>
        <v>100</v>
      </c>
    </row>
    <row r="292" spans="1:7" ht="38.25" x14ac:dyDescent="0.2">
      <c r="A292" s="8"/>
      <c r="B292" s="6"/>
      <c r="C292" s="6">
        <v>4117</v>
      </c>
      <c r="D292" s="14" t="s">
        <v>25</v>
      </c>
      <c r="E292" s="7">
        <v>4878.78</v>
      </c>
      <c r="F292" s="7">
        <v>4878.78</v>
      </c>
      <c r="G292" s="35">
        <f t="shared" si="5"/>
        <v>100</v>
      </c>
    </row>
    <row r="293" spans="1:7" ht="38.25" x14ac:dyDescent="0.2">
      <c r="A293" s="8"/>
      <c r="B293" s="6"/>
      <c r="C293" s="6">
        <v>4119</v>
      </c>
      <c r="D293" s="14" t="s">
        <v>25</v>
      </c>
      <c r="E293" s="7">
        <v>257.24</v>
      </c>
      <c r="F293" s="7">
        <v>257.24</v>
      </c>
      <c r="G293" s="35">
        <f t="shared" si="5"/>
        <v>100</v>
      </c>
    </row>
    <row r="294" spans="1:7" ht="25.5" x14ac:dyDescent="0.2">
      <c r="A294" s="8"/>
      <c r="B294" s="6"/>
      <c r="C294" s="6">
        <v>4127</v>
      </c>
      <c r="D294" s="14" t="s">
        <v>26</v>
      </c>
      <c r="E294" s="7">
        <v>666.33</v>
      </c>
      <c r="F294" s="6">
        <v>666.33</v>
      </c>
      <c r="G294" s="35">
        <f t="shared" si="5"/>
        <v>100</v>
      </c>
    </row>
    <row r="295" spans="1:7" ht="25.5" x14ac:dyDescent="0.2">
      <c r="A295" s="8"/>
      <c r="B295" s="6"/>
      <c r="C295" s="6">
        <v>4129</v>
      </c>
      <c r="D295" s="14" t="s">
        <v>26</v>
      </c>
      <c r="E295" s="7">
        <v>35.24</v>
      </c>
      <c r="F295" s="7">
        <v>35.24</v>
      </c>
      <c r="G295" s="35">
        <f t="shared" si="5"/>
        <v>100</v>
      </c>
    </row>
    <row r="296" spans="1:7" ht="25.5" x14ac:dyDescent="0.2">
      <c r="A296" s="8"/>
      <c r="B296" s="6"/>
      <c r="C296" s="6">
        <v>4177</v>
      </c>
      <c r="D296" s="14" t="s">
        <v>34</v>
      </c>
      <c r="E296" s="7">
        <v>4216.29</v>
      </c>
      <c r="F296" s="7">
        <v>4207.26</v>
      </c>
      <c r="G296" s="35">
        <f t="shared" si="5"/>
        <v>99.785830671040188</v>
      </c>
    </row>
    <row r="297" spans="1:7" ht="25.5" x14ac:dyDescent="0.2">
      <c r="A297" s="8"/>
      <c r="B297" s="6"/>
      <c r="C297" s="6">
        <v>4179</v>
      </c>
      <c r="D297" s="14" t="s">
        <v>34</v>
      </c>
      <c r="E297" s="6">
        <v>224.31</v>
      </c>
      <c r="F297" s="6">
        <v>222.74</v>
      </c>
      <c r="G297" s="35">
        <f t="shared" si="5"/>
        <v>99.300075787972006</v>
      </c>
    </row>
    <row r="298" spans="1:7" ht="25.5" x14ac:dyDescent="0.2">
      <c r="A298" s="8"/>
      <c r="B298" s="6"/>
      <c r="C298" s="6">
        <v>4307</v>
      </c>
      <c r="D298" s="14" t="s">
        <v>19</v>
      </c>
      <c r="E298" s="7">
        <v>27921.79</v>
      </c>
      <c r="F298" s="7">
        <v>27921.79</v>
      </c>
      <c r="G298" s="35">
        <f t="shared" si="5"/>
        <v>100</v>
      </c>
    </row>
    <row r="299" spans="1:7" ht="25.5" x14ac:dyDescent="0.2">
      <c r="A299" s="8"/>
      <c r="B299" s="6"/>
      <c r="C299" s="6">
        <v>4309</v>
      </c>
      <c r="D299" s="14" t="s">
        <v>19</v>
      </c>
      <c r="E299" s="7">
        <v>1478.21</v>
      </c>
      <c r="F299" s="7">
        <v>1478.21</v>
      </c>
      <c r="G299" s="35">
        <f t="shared" si="5"/>
        <v>100</v>
      </c>
    </row>
    <row r="300" spans="1:7" ht="24.75" customHeight="1" x14ac:dyDescent="0.2">
      <c r="A300" s="26"/>
      <c r="B300" s="27">
        <v>85395</v>
      </c>
      <c r="C300" s="27" t="s">
        <v>6</v>
      </c>
      <c r="D300" s="28" t="s">
        <v>16</v>
      </c>
      <c r="E300" s="29">
        <f>SUM(E289:E299)</f>
        <v>75734.98000000001</v>
      </c>
      <c r="F300" s="29">
        <f>SUM(F289:F299)</f>
        <v>75724.380000000019</v>
      </c>
      <c r="G300" s="35">
        <f t="shared" si="5"/>
        <v>99.986003825444996</v>
      </c>
    </row>
    <row r="301" spans="1:7" ht="38.25" x14ac:dyDescent="0.2">
      <c r="A301" s="30">
        <v>853</v>
      </c>
      <c r="B301" s="31"/>
      <c r="C301" s="31" t="s">
        <v>7</v>
      </c>
      <c r="D301" s="32" t="s">
        <v>76</v>
      </c>
      <c r="E301" s="33">
        <f>SUM(E300)</f>
        <v>75734.98000000001</v>
      </c>
      <c r="F301" s="33">
        <f>SUM(F300)</f>
        <v>75724.380000000019</v>
      </c>
      <c r="G301" s="35">
        <f t="shared" si="5"/>
        <v>99.986003825444996</v>
      </c>
    </row>
    <row r="302" spans="1:7" ht="18" customHeight="1" x14ac:dyDescent="0.2">
      <c r="A302" s="8">
        <v>854</v>
      </c>
      <c r="B302" s="6">
        <v>85415</v>
      </c>
      <c r="C302" s="6">
        <v>3240</v>
      </c>
      <c r="D302" s="14" t="s">
        <v>77</v>
      </c>
      <c r="E302" s="7">
        <v>59128.5</v>
      </c>
      <c r="F302" s="7">
        <v>59128.5</v>
      </c>
      <c r="G302" s="35">
        <f t="shared" si="5"/>
        <v>100</v>
      </c>
    </row>
    <row r="303" spans="1:7" ht="31.5" customHeight="1" x14ac:dyDescent="0.2">
      <c r="A303" s="8"/>
      <c r="B303" s="6"/>
      <c r="C303" s="6">
        <v>3260</v>
      </c>
      <c r="D303" s="39" t="s">
        <v>102</v>
      </c>
      <c r="E303" s="7">
        <v>25332</v>
      </c>
      <c r="F303" s="7">
        <v>23332</v>
      </c>
      <c r="G303" s="35">
        <f t="shared" si="5"/>
        <v>92.104847623559138</v>
      </c>
    </row>
    <row r="304" spans="1:7" ht="25.5" x14ac:dyDescent="0.2">
      <c r="A304" s="26"/>
      <c r="B304" s="27">
        <v>85415</v>
      </c>
      <c r="C304" s="27" t="s">
        <v>6</v>
      </c>
      <c r="D304" s="28" t="s">
        <v>78</v>
      </c>
      <c r="E304" s="29">
        <f>SUM(E302:E303)</f>
        <v>84460.5</v>
      </c>
      <c r="F304" s="29">
        <f>SUM(F302:F303)</f>
        <v>82460.5</v>
      </c>
      <c r="G304" s="35">
        <f t="shared" si="5"/>
        <v>97.632029173400582</v>
      </c>
    </row>
    <row r="305" spans="1:7" ht="25.5" x14ac:dyDescent="0.2">
      <c r="A305" s="30">
        <v>854</v>
      </c>
      <c r="B305" s="31"/>
      <c r="C305" s="31" t="s">
        <v>7</v>
      </c>
      <c r="D305" s="32" t="s">
        <v>79</v>
      </c>
      <c r="E305" s="33">
        <f>SUM(E304)</f>
        <v>84460.5</v>
      </c>
      <c r="F305" s="33">
        <f>SUM(F304)</f>
        <v>82460.5</v>
      </c>
      <c r="G305" s="35">
        <f t="shared" si="5"/>
        <v>97.632029173400582</v>
      </c>
    </row>
    <row r="306" spans="1:7" ht="25.5" x14ac:dyDescent="0.2">
      <c r="A306" s="8">
        <v>900</v>
      </c>
      <c r="B306" s="6">
        <v>90003</v>
      </c>
      <c r="C306" s="6">
        <v>4210</v>
      </c>
      <c r="D306" s="14" t="s">
        <v>14</v>
      </c>
      <c r="E306" s="7">
        <v>1000</v>
      </c>
      <c r="F306" s="7">
        <v>0</v>
      </c>
      <c r="G306" s="35">
        <f t="shared" si="5"/>
        <v>0</v>
      </c>
    </row>
    <row r="307" spans="1:7" ht="25.5" x14ac:dyDescent="0.2">
      <c r="A307" s="8"/>
      <c r="B307" s="6"/>
      <c r="C307" s="6">
        <v>4300</v>
      </c>
      <c r="D307" s="14" t="s">
        <v>19</v>
      </c>
      <c r="E307" s="7">
        <v>189300</v>
      </c>
      <c r="F307" s="7">
        <v>188455.75</v>
      </c>
      <c r="G307" s="35">
        <f t="shared" si="5"/>
        <v>99.554014791336499</v>
      </c>
    </row>
    <row r="308" spans="1:7" ht="25.5" x14ac:dyDescent="0.2">
      <c r="A308" s="26"/>
      <c r="B308" s="27">
        <v>90003</v>
      </c>
      <c r="C308" s="27" t="s">
        <v>6</v>
      </c>
      <c r="D308" s="28" t="s">
        <v>80</v>
      </c>
      <c r="E308" s="29">
        <f>SUM(E306:E307)</f>
        <v>190300</v>
      </c>
      <c r="F308" s="29">
        <f>SUM(F306:F307)</f>
        <v>188455.75</v>
      </c>
      <c r="G308" s="35">
        <f t="shared" si="5"/>
        <v>99.030872306883865</v>
      </c>
    </row>
    <row r="309" spans="1:7" ht="17.25" customHeight="1" x14ac:dyDescent="0.2">
      <c r="A309" s="8">
        <v>900</v>
      </c>
      <c r="B309" s="6">
        <v>90015</v>
      </c>
      <c r="C309" s="6">
        <v>4260</v>
      </c>
      <c r="D309" s="14" t="s">
        <v>35</v>
      </c>
      <c r="E309" s="7">
        <v>144762</v>
      </c>
      <c r="F309" s="7">
        <v>91441.97</v>
      </c>
      <c r="G309" s="35">
        <f t="shared" si="5"/>
        <v>63.167108771638972</v>
      </c>
    </row>
    <row r="310" spans="1:7" ht="25.5" x14ac:dyDescent="0.2">
      <c r="A310" s="8"/>
      <c r="B310" s="6"/>
      <c r="C310" s="6">
        <v>4300</v>
      </c>
      <c r="D310" s="14" t="s">
        <v>19</v>
      </c>
      <c r="E310" s="7">
        <v>15000</v>
      </c>
      <c r="F310" s="7">
        <v>10010.5</v>
      </c>
      <c r="G310" s="35">
        <f t="shared" si="5"/>
        <v>66.736666666666665</v>
      </c>
    </row>
    <row r="311" spans="1:7" ht="25.5" x14ac:dyDescent="0.2">
      <c r="A311" s="8"/>
      <c r="B311" s="6"/>
      <c r="C311" s="6">
        <v>6050</v>
      </c>
      <c r="D311" s="14" t="s">
        <v>11</v>
      </c>
      <c r="E311" s="7">
        <v>83478.59</v>
      </c>
      <c r="F311" s="7">
        <v>83478.59</v>
      </c>
      <c r="G311" s="35">
        <f t="shared" si="5"/>
        <v>100</v>
      </c>
    </row>
    <row r="312" spans="1:7" ht="25.5" x14ac:dyDescent="0.2">
      <c r="A312" s="26"/>
      <c r="B312" s="27">
        <v>90015</v>
      </c>
      <c r="C312" s="27" t="s">
        <v>6</v>
      </c>
      <c r="D312" s="28" t="s">
        <v>81</v>
      </c>
      <c r="E312" s="29">
        <f>SUM(E309:E311)</f>
        <v>243240.59</v>
      </c>
      <c r="F312" s="29">
        <f>SUM(F309:F311)</f>
        <v>184931.06</v>
      </c>
      <c r="G312" s="35">
        <f t="shared" si="5"/>
        <v>76.028042852551863</v>
      </c>
    </row>
    <row r="313" spans="1:7" s="41" customFormat="1" ht="25.5" x14ac:dyDescent="0.2">
      <c r="A313" s="43">
        <v>900</v>
      </c>
      <c r="B313" s="38">
        <v>90019</v>
      </c>
      <c r="C313" s="38">
        <v>4300</v>
      </c>
      <c r="D313" s="14" t="s">
        <v>19</v>
      </c>
      <c r="E313" s="40">
        <v>1523</v>
      </c>
      <c r="F313" s="40">
        <v>1523</v>
      </c>
      <c r="G313" s="35">
        <f t="shared" si="5"/>
        <v>100</v>
      </c>
    </row>
    <row r="314" spans="1:7" ht="76.5" x14ac:dyDescent="0.2">
      <c r="A314" s="26"/>
      <c r="B314" s="27">
        <v>90019</v>
      </c>
      <c r="C314" s="27" t="s">
        <v>6</v>
      </c>
      <c r="D314" s="28" t="s">
        <v>110</v>
      </c>
      <c r="E314" s="29">
        <f>SUM(E313)</f>
        <v>1523</v>
      </c>
      <c r="F314" s="29">
        <f>SUM(F313)</f>
        <v>1523</v>
      </c>
      <c r="G314" s="35">
        <f t="shared" si="5"/>
        <v>100</v>
      </c>
    </row>
    <row r="315" spans="1:7" ht="16.5" customHeight="1" x14ac:dyDescent="0.2">
      <c r="A315" s="8">
        <v>900</v>
      </c>
      <c r="B315" s="6">
        <v>90095</v>
      </c>
      <c r="C315" s="6">
        <v>4260</v>
      </c>
      <c r="D315" s="14" t="s">
        <v>35</v>
      </c>
      <c r="E315" s="7">
        <v>10000</v>
      </c>
      <c r="F315" s="7">
        <v>8107.94</v>
      </c>
      <c r="G315" s="35">
        <f t="shared" si="5"/>
        <v>81.079400000000007</v>
      </c>
    </row>
    <row r="316" spans="1:7" ht="20.25" customHeight="1" x14ac:dyDescent="0.2">
      <c r="A316" s="26"/>
      <c r="B316" s="27">
        <v>90095</v>
      </c>
      <c r="C316" s="27" t="s">
        <v>6</v>
      </c>
      <c r="D316" s="28" t="s">
        <v>16</v>
      </c>
      <c r="E316" s="29">
        <f>SUM(E315:E315)</f>
        <v>10000</v>
      </c>
      <c r="F316" s="29">
        <f>SUM(F315:F315)</f>
        <v>8107.94</v>
      </c>
      <c r="G316" s="35">
        <f t="shared" si="5"/>
        <v>81.079400000000007</v>
      </c>
    </row>
    <row r="317" spans="1:7" ht="38.25" x14ac:dyDescent="0.2">
      <c r="A317" s="30">
        <v>900</v>
      </c>
      <c r="B317" s="31"/>
      <c r="C317" s="31" t="s">
        <v>7</v>
      </c>
      <c r="D317" s="32" t="s">
        <v>82</v>
      </c>
      <c r="E317" s="33">
        <f>SUM(E308,E312,E314,E316)</f>
        <v>445063.58999999997</v>
      </c>
      <c r="F317" s="33">
        <f>SUM(F308,F312,F314,F316)</f>
        <v>383017.75</v>
      </c>
      <c r="G317" s="35">
        <f t="shared" si="5"/>
        <v>86.059106744723834</v>
      </c>
    </row>
    <row r="318" spans="1:7" ht="51" x14ac:dyDescent="0.2">
      <c r="A318" s="8">
        <v>921</v>
      </c>
      <c r="B318" s="6">
        <v>92116</v>
      </c>
      <c r="C318" s="6">
        <v>2480</v>
      </c>
      <c r="D318" s="14" t="s">
        <v>84</v>
      </c>
      <c r="E318" s="7">
        <v>95000</v>
      </c>
      <c r="F318" s="7">
        <v>95000</v>
      </c>
      <c r="G318" s="35">
        <f t="shared" si="5"/>
        <v>100</v>
      </c>
    </row>
    <row r="319" spans="1:7" ht="19.5" customHeight="1" x14ac:dyDescent="0.2">
      <c r="A319" s="26"/>
      <c r="B319" s="27">
        <v>92116</v>
      </c>
      <c r="C319" s="27" t="s">
        <v>6</v>
      </c>
      <c r="D319" s="28" t="s">
        <v>83</v>
      </c>
      <c r="E319" s="29">
        <f>SUM(E318)</f>
        <v>95000</v>
      </c>
      <c r="F319" s="29">
        <f>SUM(F318)</f>
        <v>95000</v>
      </c>
      <c r="G319" s="35">
        <f t="shared" si="5"/>
        <v>100</v>
      </c>
    </row>
    <row r="320" spans="1:7" s="41" customFormat="1" ht="37.5" customHeight="1" x14ac:dyDescent="0.2">
      <c r="A320" s="43">
        <v>921</v>
      </c>
      <c r="B320" s="38">
        <v>92195</v>
      </c>
      <c r="C320" s="38">
        <v>4117</v>
      </c>
      <c r="D320" s="14" t="s">
        <v>25</v>
      </c>
      <c r="E320" s="40">
        <v>420.46</v>
      </c>
      <c r="F320" s="40">
        <v>420.46</v>
      </c>
      <c r="G320" s="35">
        <f t="shared" si="5"/>
        <v>100</v>
      </c>
    </row>
    <row r="321" spans="1:7" s="41" customFormat="1" ht="39.75" customHeight="1" x14ac:dyDescent="0.2">
      <c r="A321" s="43"/>
      <c r="B321" s="38"/>
      <c r="C321" s="38">
        <v>4119</v>
      </c>
      <c r="D321" s="14" t="s">
        <v>25</v>
      </c>
      <c r="E321" s="40">
        <v>180.2</v>
      </c>
      <c r="F321" s="40">
        <v>180.2</v>
      </c>
      <c r="G321" s="35">
        <f t="shared" si="5"/>
        <v>100</v>
      </c>
    </row>
    <row r="322" spans="1:7" s="41" customFormat="1" ht="31.5" customHeight="1" x14ac:dyDescent="0.2">
      <c r="A322" s="43"/>
      <c r="B322" s="38"/>
      <c r="C322" s="38">
        <v>4127</v>
      </c>
      <c r="D322" s="14" t="s">
        <v>26</v>
      </c>
      <c r="E322" s="40">
        <v>60.24</v>
      </c>
      <c r="F322" s="40">
        <v>60.24</v>
      </c>
      <c r="G322" s="35">
        <f t="shared" si="5"/>
        <v>100</v>
      </c>
    </row>
    <row r="323" spans="1:7" s="41" customFormat="1" ht="27.75" customHeight="1" x14ac:dyDescent="0.2">
      <c r="A323" s="43"/>
      <c r="B323" s="38"/>
      <c r="C323" s="38">
        <v>4129</v>
      </c>
      <c r="D323" s="14" t="s">
        <v>26</v>
      </c>
      <c r="E323" s="40">
        <v>25.82</v>
      </c>
      <c r="F323" s="40">
        <v>25.82</v>
      </c>
      <c r="G323" s="35">
        <f t="shared" si="5"/>
        <v>100</v>
      </c>
    </row>
    <row r="324" spans="1:7" s="41" customFormat="1" ht="27.75" customHeight="1" x14ac:dyDescent="0.2">
      <c r="A324" s="43"/>
      <c r="B324" s="38"/>
      <c r="C324" s="38">
        <v>4177</v>
      </c>
      <c r="D324" s="14" t="s">
        <v>34</v>
      </c>
      <c r="E324" s="40">
        <v>9844</v>
      </c>
      <c r="F324" s="40">
        <v>9843.82</v>
      </c>
      <c r="G324" s="35">
        <f t="shared" si="5"/>
        <v>99.998171475010153</v>
      </c>
    </row>
    <row r="325" spans="1:7" s="41" customFormat="1" ht="27.75" customHeight="1" x14ac:dyDescent="0.2">
      <c r="A325" s="43"/>
      <c r="B325" s="38"/>
      <c r="C325" s="38">
        <v>4179</v>
      </c>
      <c r="D325" s="14" t="s">
        <v>34</v>
      </c>
      <c r="E325" s="40">
        <v>4219.28</v>
      </c>
      <c r="F325" s="40">
        <v>4218.78</v>
      </c>
      <c r="G325" s="35">
        <f t="shared" si="5"/>
        <v>99.988149636904879</v>
      </c>
    </row>
    <row r="326" spans="1:7" s="41" customFormat="1" ht="27.75" customHeight="1" x14ac:dyDescent="0.2">
      <c r="A326" s="43"/>
      <c r="B326" s="38"/>
      <c r="C326" s="38">
        <v>4217</v>
      </c>
      <c r="D326" s="14" t="s">
        <v>14</v>
      </c>
      <c r="E326" s="40">
        <v>3198.91</v>
      </c>
      <c r="F326" s="40">
        <v>3198.91</v>
      </c>
      <c r="G326" s="35">
        <f t="shared" si="5"/>
        <v>100</v>
      </c>
    </row>
    <row r="327" spans="1:7" s="41" customFormat="1" ht="27.75" customHeight="1" x14ac:dyDescent="0.2">
      <c r="A327" s="43"/>
      <c r="B327" s="38"/>
      <c r="C327" s="38">
        <v>4219</v>
      </c>
      <c r="D327" s="14" t="s">
        <v>14</v>
      </c>
      <c r="E327" s="40">
        <v>2399.06</v>
      </c>
      <c r="F327" s="40">
        <v>2399.06</v>
      </c>
      <c r="G327" s="35">
        <f t="shared" si="5"/>
        <v>100</v>
      </c>
    </row>
    <row r="328" spans="1:7" s="41" customFormat="1" ht="27.75" customHeight="1" x14ac:dyDescent="0.2">
      <c r="A328" s="43"/>
      <c r="B328" s="38"/>
      <c r="C328" s="38">
        <v>4227</v>
      </c>
      <c r="D328" s="14" t="s">
        <v>61</v>
      </c>
      <c r="E328" s="40">
        <v>294.55</v>
      </c>
      <c r="F328" s="40">
        <v>294</v>
      </c>
      <c r="G328" s="35">
        <f t="shared" si="5"/>
        <v>99.813274486504838</v>
      </c>
    </row>
    <row r="329" spans="1:7" s="41" customFormat="1" ht="27.75" customHeight="1" x14ac:dyDescent="0.2">
      <c r="A329" s="43"/>
      <c r="B329" s="38"/>
      <c r="C329" s="38">
        <v>4229</v>
      </c>
      <c r="D329" s="14" t="s">
        <v>61</v>
      </c>
      <c r="E329" s="40">
        <v>185.4</v>
      </c>
      <c r="F329" s="40">
        <v>185.4</v>
      </c>
      <c r="G329" s="35">
        <f t="shared" si="5"/>
        <v>100</v>
      </c>
    </row>
    <row r="330" spans="1:7" s="41" customFormat="1" ht="25.5" customHeight="1" x14ac:dyDescent="0.2">
      <c r="A330" s="43"/>
      <c r="B330" s="38"/>
      <c r="C330" s="38">
        <v>4307</v>
      </c>
      <c r="D330" s="14" t="s">
        <v>19</v>
      </c>
      <c r="E330" s="40">
        <v>21005.47</v>
      </c>
      <c r="F330" s="40">
        <v>16821.45</v>
      </c>
      <c r="G330" s="35">
        <f t="shared" si="5"/>
        <v>80.081283589465031</v>
      </c>
    </row>
    <row r="331" spans="1:7" s="41" customFormat="1" ht="24.75" customHeight="1" x14ac:dyDescent="0.2">
      <c r="A331" s="43"/>
      <c r="B331" s="38"/>
      <c r="C331" s="38">
        <v>4309</v>
      </c>
      <c r="D331" s="14" t="s">
        <v>19</v>
      </c>
      <c r="E331" s="40">
        <v>11703.12</v>
      </c>
      <c r="F331" s="40">
        <v>11669.46</v>
      </c>
      <c r="G331" s="35">
        <f t="shared" si="5"/>
        <v>99.712384389803731</v>
      </c>
    </row>
    <row r="332" spans="1:7" s="41" customFormat="1" ht="24.75" customHeight="1" x14ac:dyDescent="0.2">
      <c r="A332" s="43"/>
      <c r="B332" s="38"/>
      <c r="C332" s="38">
        <v>6057</v>
      </c>
      <c r="D332" s="14" t="s">
        <v>11</v>
      </c>
      <c r="E332" s="40">
        <v>78728</v>
      </c>
      <c r="F332" s="40">
        <v>78728</v>
      </c>
      <c r="G332" s="35">
        <f t="shared" si="5"/>
        <v>100</v>
      </c>
    </row>
    <row r="333" spans="1:7" s="41" customFormat="1" ht="26.25" customHeight="1" x14ac:dyDescent="0.2">
      <c r="A333" s="43"/>
      <c r="B333" s="38"/>
      <c r="C333" s="38">
        <v>6059</v>
      </c>
      <c r="D333" s="14" t="s">
        <v>11</v>
      </c>
      <c r="E333" s="40">
        <v>64000</v>
      </c>
      <c r="F333" s="40">
        <v>63941.94</v>
      </c>
      <c r="G333" s="35">
        <f t="shared" si="5"/>
        <v>99.909281250000006</v>
      </c>
    </row>
    <row r="334" spans="1:7" s="42" customFormat="1" ht="21.75" customHeight="1" x14ac:dyDescent="0.2">
      <c r="A334" s="44"/>
      <c r="B334" s="17">
        <v>92195</v>
      </c>
      <c r="C334" s="17" t="s">
        <v>6</v>
      </c>
      <c r="D334" s="18" t="s">
        <v>16</v>
      </c>
      <c r="E334" s="19">
        <f>SUM(E320:E333)</f>
        <v>196264.51</v>
      </c>
      <c r="F334" s="19">
        <f>SUM(F320:F333)</f>
        <v>191987.54</v>
      </c>
      <c r="G334" s="54">
        <f t="shared" si="5"/>
        <v>97.820813350309749</v>
      </c>
    </row>
    <row r="335" spans="1:7" ht="38.25" x14ac:dyDescent="0.2">
      <c r="A335" s="30">
        <v>921</v>
      </c>
      <c r="B335" s="31"/>
      <c r="C335" s="31" t="s">
        <v>7</v>
      </c>
      <c r="D335" s="32" t="s">
        <v>85</v>
      </c>
      <c r="E335" s="33">
        <f>SUM(E319,E334)</f>
        <v>291264.51</v>
      </c>
      <c r="F335" s="33">
        <f>SUM(F319,F334)</f>
        <v>286987.54000000004</v>
      </c>
      <c r="G335" s="35">
        <f t="shared" si="5"/>
        <v>98.531585602379096</v>
      </c>
    </row>
    <row r="336" spans="1:7" s="41" customFormat="1" ht="38.25" x14ac:dyDescent="0.2">
      <c r="A336" s="43">
        <v>926</v>
      </c>
      <c r="B336" s="38">
        <v>92605</v>
      </c>
      <c r="C336" s="38">
        <v>4117</v>
      </c>
      <c r="D336" s="14" t="s">
        <v>25</v>
      </c>
      <c r="E336" s="40">
        <v>87.21</v>
      </c>
      <c r="F336" s="40">
        <v>87.21</v>
      </c>
      <c r="G336" s="35">
        <f t="shared" si="5"/>
        <v>100</v>
      </c>
    </row>
    <row r="337" spans="1:7" s="41" customFormat="1" ht="38.25" x14ac:dyDescent="0.2">
      <c r="A337" s="43"/>
      <c r="B337" s="38"/>
      <c r="C337" s="38">
        <v>4119</v>
      </c>
      <c r="D337" s="14" t="s">
        <v>25</v>
      </c>
      <c r="E337" s="40">
        <v>15.39</v>
      </c>
      <c r="F337" s="40">
        <v>15.39</v>
      </c>
      <c r="G337" s="35">
        <f t="shared" si="5"/>
        <v>100</v>
      </c>
    </row>
    <row r="338" spans="1:7" s="41" customFormat="1" ht="25.5" x14ac:dyDescent="0.2">
      <c r="A338" s="43"/>
      <c r="B338" s="38"/>
      <c r="C338" s="38">
        <v>4127</v>
      </c>
      <c r="D338" s="14" t="s">
        <v>26</v>
      </c>
      <c r="E338" s="40">
        <v>12.5</v>
      </c>
      <c r="F338" s="40">
        <v>12.5</v>
      </c>
      <c r="G338" s="35">
        <f t="shared" si="5"/>
        <v>100</v>
      </c>
    </row>
    <row r="339" spans="1:7" s="41" customFormat="1" ht="25.5" x14ac:dyDescent="0.2">
      <c r="A339" s="43"/>
      <c r="B339" s="38"/>
      <c r="C339" s="38">
        <v>4129</v>
      </c>
      <c r="D339" s="14" t="s">
        <v>26</v>
      </c>
      <c r="E339" s="40">
        <v>2.2000000000000002</v>
      </c>
      <c r="F339" s="40">
        <v>2.2000000000000002</v>
      </c>
      <c r="G339" s="35">
        <f t="shared" si="5"/>
        <v>100</v>
      </c>
    </row>
    <row r="340" spans="1:7" s="41" customFormat="1" ht="25.5" x14ac:dyDescent="0.2">
      <c r="A340" s="43"/>
      <c r="B340" s="38"/>
      <c r="C340" s="38">
        <v>4177</v>
      </c>
      <c r="D340" s="14" t="s">
        <v>34</v>
      </c>
      <c r="E340" s="40">
        <v>4660.29</v>
      </c>
      <c r="F340" s="40">
        <v>4658</v>
      </c>
      <c r="G340" s="35">
        <f t="shared" si="5"/>
        <v>99.950861427078578</v>
      </c>
    </row>
    <row r="341" spans="1:7" s="41" customFormat="1" ht="25.5" x14ac:dyDescent="0.2">
      <c r="A341" s="43"/>
      <c r="B341" s="38"/>
      <c r="C341" s="38">
        <v>4179</v>
      </c>
      <c r="D341" s="14" t="s">
        <v>34</v>
      </c>
      <c r="E341" s="40">
        <v>822.41</v>
      </c>
      <c r="F341" s="40">
        <v>822</v>
      </c>
      <c r="G341" s="35">
        <f t="shared" si="5"/>
        <v>99.950146520591915</v>
      </c>
    </row>
    <row r="342" spans="1:7" ht="25.5" x14ac:dyDescent="0.2">
      <c r="A342" s="8"/>
      <c r="B342" s="6"/>
      <c r="C342" s="6">
        <v>4210</v>
      </c>
      <c r="D342" s="14" t="s">
        <v>14</v>
      </c>
      <c r="E342" s="7">
        <v>7000</v>
      </c>
      <c r="F342" s="7">
        <v>4575.78</v>
      </c>
      <c r="G342" s="35">
        <f t="shared" si="5"/>
        <v>65.368285714285719</v>
      </c>
    </row>
    <row r="343" spans="1:7" ht="25.5" x14ac:dyDescent="0.2">
      <c r="A343" s="8"/>
      <c r="B343" s="6"/>
      <c r="C343" s="6">
        <v>4217</v>
      </c>
      <c r="D343" s="14" t="s">
        <v>14</v>
      </c>
      <c r="E343" s="7">
        <v>674.9</v>
      </c>
      <c r="F343" s="7">
        <v>674.9</v>
      </c>
      <c r="G343" s="35">
        <f t="shared" si="5"/>
        <v>100</v>
      </c>
    </row>
    <row r="344" spans="1:7" ht="25.5" x14ac:dyDescent="0.2">
      <c r="A344" s="8"/>
      <c r="B344" s="6"/>
      <c r="C344" s="6">
        <v>4219</v>
      </c>
      <c r="D344" s="14" t="s">
        <v>14</v>
      </c>
      <c r="E344" s="7">
        <v>119.1</v>
      </c>
      <c r="F344" s="7">
        <v>119.1</v>
      </c>
      <c r="G344" s="35">
        <f t="shared" si="5"/>
        <v>100</v>
      </c>
    </row>
    <row r="345" spans="1:7" ht="25.5" x14ac:dyDescent="0.2">
      <c r="A345" s="8"/>
      <c r="B345" s="6"/>
      <c r="C345" s="6">
        <v>4300</v>
      </c>
      <c r="D345" s="14" t="s">
        <v>19</v>
      </c>
      <c r="E345" s="7">
        <v>1000</v>
      </c>
      <c r="F345" s="7">
        <v>0</v>
      </c>
      <c r="G345" s="35">
        <f t="shared" si="5"/>
        <v>0</v>
      </c>
    </row>
    <row r="346" spans="1:7" ht="38.25" x14ac:dyDescent="0.2">
      <c r="A346" s="26"/>
      <c r="B346" s="27">
        <v>92605</v>
      </c>
      <c r="C346" s="27" t="s">
        <v>6</v>
      </c>
      <c r="D346" s="28" t="s">
        <v>86</v>
      </c>
      <c r="E346" s="29">
        <f>SUM(E336:E345)</f>
        <v>14394</v>
      </c>
      <c r="F346" s="29">
        <f>SUM(F336:F345)</f>
        <v>10967.08</v>
      </c>
      <c r="G346" s="35">
        <f t="shared" si="5"/>
        <v>76.192024454633881</v>
      </c>
    </row>
    <row r="347" spans="1:7" ht="25.5" x14ac:dyDescent="0.2">
      <c r="A347" s="30">
        <v>926</v>
      </c>
      <c r="B347" s="31"/>
      <c r="C347" s="31" t="s">
        <v>7</v>
      </c>
      <c r="D347" s="32" t="s">
        <v>87</v>
      </c>
      <c r="E347" s="33">
        <f>SUM(E346)</f>
        <v>14394</v>
      </c>
      <c r="F347" s="33">
        <f>SUM(F346)</f>
        <v>10967.08</v>
      </c>
      <c r="G347" s="35">
        <f>(F347/E347)*100</f>
        <v>76.192024454633881</v>
      </c>
    </row>
    <row r="348" spans="1:7" ht="13.5" thickBot="1" x14ac:dyDescent="0.25">
      <c r="A348" s="9"/>
      <c r="B348" s="10"/>
      <c r="C348" s="10"/>
      <c r="D348" s="15"/>
      <c r="E348" s="34">
        <f>SUM(E13,E31,E40,E44,E89,E92,E106,E110,E113,E209,E221,E288,E301,E305,E317,E335,E347)</f>
        <v>13553176.540000001</v>
      </c>
      <c r="F348" s="34">
        <f>SUM(F13,F31,F40,F44,F89,F92,F106,F110,F113,F209,F221,F288,F301,F305,F317,F335,F347)</f>
        <v>12929359.630000001</v>
      </c>
      <c r="G348" s="35">
        <f>(F348/E348)*100</f>
        <v>95.397264189993351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Kopia 28s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2012-08-01T08:27:44Z</cp:lastPrinted>
  <dcterms:created xsi:type="dcterms:W3CDTF">2010-03-05T11:33:10Z</dcterms:created>
  <dcterms:modified xsi:type="dcterms:W3CDTF">2013-03-04T13:31:14Z</dcterms:modified>
</cp:coreProperties>
</file>