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425"/>
  </bookViews>
  <sheets>
    <sheet name="Kopia 28s" sheetId="1" r:id="rId1"/>
  </sheets>
  <calcPr calcId="145621"/>
</workbook>
</file>

<file path=xl/calcChain.xml><?xml version="1.0" encoding="utf-8"?>
<calcChain xmlns="http://schemas.openxmlformats.org/spreadsheetml/2006/main">
  <c r="E341" i="1" l="1"/>
  <c r="G18" i="1"/>
  <c r="F18" i="1"/>
  <c r="E18" i="1"/>
  <c r="E340" i="1"/>
  <c r="F339" i="1"/>
  <c r="E339" i="1"/>
  <c r="G338" i="1"/>
  <c r="F312" i="1"/>
  <c r="E312" i="1"/>
  <c r="G311" i="1"/>
  <c r="G292" i="1"/>
  <c r="G291" i="1"/>
  <c r="G273" i="1"/>
  <c r="G251" i="1"/>
  <c r="G247" i="1"/>
  <c r="F256" i="1"/>
  <c r="E256" i="1"/>
  <c r="G242" i="1"/>
  <c r="F221" i="1"/>
  <c r="E221" i="1"/>
  <c r="G220" i="1"/>
  <c r="G219" i="1"/>
  <c r="G218" i="1"/>
  <c r="G217" i="1"/>
  <c r="G188" i="1"/>
  <c r="F138" i="1"/>
  <c r="E138" i="1"/>
  <c r="G137" i="1"/>
  <c r="F99" i="1"/>
  <c r="E99" i="1"/>
  <c r="G98" i="1"/>
  <c r="G90" i="1"/>
  <c r="F83" i="1"/>
  <c r="E83" i="1"/>
  <c r="E84" i="1" s="1"/>
  <c r="G82" i="1"/>
  <c r="G339" i="1" l="1"/>
  <c r="G221" i="1"/>
  <c r="G83" i="1"/>
  <c r="F84" i="1"/>
  <c r="G138" i="1"/>
  <c r="G84" i="1"/>
  <c r="G42" i="1"/>
  <c r="F36" i="1"/>
  <c r="G35" i="1"/>
  <c r="E36" i="1"/>
  <c r="G26" i="1"/>
  <c r="G25" i="1"/>
  <c r="F20" i="1"/>
  <c r="E20" i="1"/>
  <c r="G19" i="1"/>
  <c r="F6" i="1"/>
  <c r="E6" i="1"/>
  <c r="G5" i="1"/>
  <c r="G20" i="1" l="1"/>
  <c r="G6" i="1"/>
  <c r="F337" i="1"/>
  <c r="F340" i="1" s="1"/>
  <c r="E337" i="1"/>
  <c r="G335" i="1"/>
  <c r="G334" i="1"/>
  <c r="G332" i="1"/>
  <c r="G331" i="1"/>
  <c r="G330" i="1"/>
  <c r="G329" i="1"/>
  <c r="G328" i="1"/>
  <c r="G327" i="1"/>
  <c r="F280" i="1"/>
  <c r="G279" i="1"/>
  <c r="E280" i="1"/>
  <c r="G278" i="1"/>
  <c r="G277" i="1"/>
  <c r="G276" i="1"/>
  <c r="G275" i="1"/>
  <c r="G274" i="1"/>
  <c r="G272" i="1"/>
  <c r="G271" i="1"/>
  <c r="G269" i="1"/>
  <c r="G268" i="1"/>
  <c r="G267" i="1"/>
  <c r="G266" i="1"/>
  <c r="G265" i="1"/>
  <c r="G263" i="1"/>
  <c r="G262" i="1"/>
  <c r="G209" i="1"/>
  <c r="F127" i="1"/>
  <c r="G126" i="1"/>
  <c r="E127" i="1"/>
  <c r="F103" i="1"/>
  <c r="E103" i="1"/>
  <c r="G101" i="1"/>
  <c r="F96" i="1"/>
  <c r="G95" i="1"/>
  <c r="E96" i="1"/>
  <c r="F74" i="1"/>
  <c r="E74" i="1"/>
  <c r="G60" i="1"/>
  <c r="G58" i="1"/>
  <c r="F31" i="1"/>
  <c r="E31" i="1"/>
  <c r="G29" i="1"/>
  <c r="G24" i="1"/>
  <c r="F11" i="1"/>
  <c r="E11" i="1"/>
  <c r="G10" i="1"/>
  <c r="F325" i="1" l="1"/>
  <c r="E325" i="1"/>
  <c r="G323" i="1"/>
  <c r="G320" i="1"/>
  <c r="G319" i="1"/>
  <c r="G318" i="1"/>
  <c r="G317" i="1"/>
  <c r="G316" i="1"/>
  <c r="G324" i="1"/>
  <c r="G322" i="1"/>
  <c r="G321" i="1"/>
  <c r="F309" i="1"/>
  <c r="E309" i="1"/>
  <c r="G308" i="1"/>
  <c r="G284" i="1"/>
  <c r="G325" i="1" l="1"/>
  <c r="G309" i="1"/>
  <c r="F216" i="1"/>
  <c r="E216" i="1"/>
  <c r="G215" i="1"/>
  <c r="F200" i="1"/>
  <c r="E200" i="1"/>
  <c r="G180" i="1"/>
  <c r="G179" i="1"/>
  <c r="F167" i="1"/>
  <c r="E167" i="1"/>
  <c r="F157" i="1"/>
  <c r="G156" i="1"/>
  <c r="E157" i="1"/>
  <c r="F77" i="1"/>
  <c r="E77" i="1"/>
  <c r="G76" i="1"/>
  <c r="F71" i="1"/>
  <c r="E71" i="1"/>
  <c r="G69" i="1"/>
  <c r="G53" i="1"/>
  <c r="G216" i="1" l="1"/>
  <c r="F17" i="1"/>
  <c r="E17" i="1"/>
  <c r="G16" i="1"/>
  <c r="G17" i="1" l="1"/>
  <c r="E299" i="1"/>
  <c r="F299" i="1"/>
  <c r="G298" i="1"/>
  <c r="G264" i="1"/>
  <c r="F211" i="1"/>
  <c r="E211" i="1"/>
  <c r="G175" i="1"/>
  <c r="G163" i="1"/>
  <c r="G91" i="1"/>
  <c r="G30" i="1" l="1"/>
  <c r="F28" i="1"/>
  <c r="F32" i="1" s="1"/>
  <c r="E28" i="1"/>
  <c r="E32" i="1" s="1"/>
  <c r="G31" i="1" l="1"/>
  <c r="G301" i="1"/>
  <c r="F295" i="1"/>
  <c r="G294" i="1"/>
  <c r="E295" i="1"/>
  <c r="G288" i="1"/>
  <c r="G286" i="1"/>
  <c r="G270" i="1"/>
  <c r="F260" i="1"/>
  <c r="E260" i="1"/>
  <c r="G259" i="1"/>
  <c r="G258" i="1"/>
  <c r="G257" i="1"/>
  <c r="G208" i="1"/>
  <c r="G198" i="1"/>
  <c r="G197" i="1"/>
  <c r="G194" i="1"/>
  <c r="G193" i="1"/>
  <c r="G185" i="1"/>
  <c r="F100" i="1"/>
  <c r="E100" i="1"/>
  <c r="G27" i="1"/>
  <c r="G23" i="1"/>
  <c r="G32" i="1" l="1"/>
  <c r="G260" i="1"/>
  <c r="G280" i="1"/>
  <c r="G28" i="1"/>
  <c r="G9" i="1"/>
  <c r="F107" i="1"/>
  <c r="F315" i="1"/>
  <c r="F326" i="1" s="1"/>
  <c r="E315" i="1"/>
  <c r="E326" i="1" s="1"/>
  <c r="F307" i="1"/>
  <c r="E307" i="1"/>
  <c r="F303" i="1"/>
  <c r="E303" i="1"/>
  <c r="E313" i="1" s="1"/>
  <c r="F300" i="1"/>
  <c r="E300" i="1"/>
  <c r="F296" i="1"/>
  <c r="E296" i="1"/>
  <c r="G283" i="1"/>
  <c r="G282" i="1"/>
  <c r="F214" i="1"/>
  <c r="F233" i="1"/>
  <c r="F235" i="1"/>
  <c r="F238" i="1"/>
  <c r="F241" i="1"/>
  <c r="E214" i="1"/>
  <c r="E233" i="1"/>
  <c r="E235" i="1"/>
  <c r="E238" i="1"/>
  <c r="E241" i="1"/>
  <c r="G240" i="1"/>
  <c r="G239" i="1"/>
  <c r="F203" i="1"/>
  <c r="E203" i="1"/>
  <c r="F136" i="1"/>
  <c r="F162" i="1"/>
  <c r="F178" i="1"/>
  <c r="E136" i="1"/>
  <c r="E162" i="1"/>
  <c r="E201" i="1" s="1"/>
  <c r="E178" i="1"/>
  <c r="G199" i="1"/>
  <c r="G174" i="1"/>
  <c r="E106" i="1"/>
  <c r="E107" i="1" s="1"/>
  <c r="F104" i="1"/>
  <c r="E104" i="1"/>
  <c r="F80" i="1"/>
  <c r="F81" i="1" s="1"/>
  <c r="E80" i="1"/>
  <c r="E81" i="1" s="1"/>
  <c r="F44" i="1"/>
  <c r="F49" i="1"/>
  <c r="E44" i="1"/>
  <c r="E49" i="1"/>
  <c r="F37" i="1"/>
  <c r="E37" i="1"/>
  <c r="G21" i="1"/>
  <c r="F8" i="1"/>
  <c r="F14" i="1"/>
  <c r="E8" i="1"/>
  <c r="E14" i="1"/>
  <c r="G13" i="1"/>
  <c r="G337" i="1"/>
  <c r="G336" i="1"/>
  <c r="G333" i="1"/>
  <c r="G314" i="1"/>
  <c r="G312" i="1"/>
  <c r="G310" i="1"/>
  <c r="G306" i="1"/>
  <c r="G305" i="1"/>
  <c r="G304" i="1"/>
  <c r="G302" i="1"/>
  <c r="G297" i="1"/>
  <c r="G293" i="1"/>
  <c r="G290" i="1"/>
  <c r="G289" i="1"/>
  <c r="G287" i="1"/>
  <c r="G285" i="1"/>
  <c r="G261" i="1"/>
  <c r="G255" i="1"/>
  <c r="G254" i="1"/>
  <c r="G253" i="1"/>
  <c r="G252" i="1"/>
  <c r="G250" i="1"/>
  <c r="G249" i="1"/>
  <c r="G248" i="1"/>
  <c r="G246" i="1"/>
  <c r="G245" i="1"/>
  <c r="G244" i="1"/>
  <c r="G243" i="1"/>
  <c r="G237" i="1"/>
  <c r="G236" i="1"/>
  <c r="G234" i="1"/>
  <c r="G232" i="1"/>
  <c r="G231" i="1"/>
  <c r="G230" i="1"/>
  <c r="G229" i="1"/>
  <c r="G228" i="1"/>
  <c r="G227" i="1"/>
  <c r="G226" i="1"/>
  <c r="G225" i="1"/>
  <c r="G224" i="1"/>
  <c r="G223" i="1"/>
  <c r="G222" i="1"/>
  <c r="G213" i="1"/>
  <c r="G210" i="1"/>
  <c r="G207" i="1"/>
  <c r="G206" i="1"/>
  <c r="G205" i="1"/>
  <c r="G204" i="1"/>
  <c r="G202" i="1"/>
  <c r="G196" i="1"/>
  <c r="G195" i="1"/>
  <c r="G192" i="1"/>
  <c r="G191" i="1"/>
  <c r="G190" i="1"/>
  <c r="G189" i="1"/>
  <c r="G187" i="1"/>
  <c r="G186" i="1"/>
  <c r="G184" i="1"/>
  <c r="G183" i="1"/>
  <c r="G182" i="1"/>
  <c r="G181" i="1"/>
  <c r="G177" i="1"/>
  <c r="G176" i="1"/>
  <c r="G173" i="1"/>
  <c r="G172" i="1"/>
  <c r="G171" i="1"/>
  <c r="G170" i="1"/>
  <c r="G169" i="1"/>
  <c r="G168" i="1"/>
  <c r="G167" i="1"/>
  <c r="G166" i="1"/>
  <c r="G165" i="1"/>
  <c r="G164" i="1"/>
  <c r="G161" i="1"/>
  <c r="G160" i="1"/>
  <c r="G159" i="1"/>
  <c r="G158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5" i="1"/>
  <c r="G134" i="1"/>
  <c r="G133" i="1"/>
  <c r="G132" i="1"/>
  <c r="G131" i="1"/>
  <c r="G130" i="1"/>
  <c r="G129" i="1"/>
  <c r="G128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5" i="1"/>
  <c r="G102" i="1"/>
  <c r="G97" i="1"/>
  <c r="G94" i="1"/>
  <c r="G93" i="1"/>
  <c r="G92" i="1"/>
  <c r="G89" i="1"/>
  <c r="G88" i="1"/>
  <c r="G87" i="1"/>
  <c r="G86" i="1"/>
  <c r="G85" i="1"/>
  <c r="G79" i="1"/>
  <c r="G77" i="1"/>
  <c r="G75" i="1"/>
  <c r="G74" i="1"/>
  <c r="G73" i="1"/>
  <c r="G72" i="1"/>
  <c r="G70" i="1"/>
  <c r="G68" i="1"/>
  <c r="G67" i="1"/>
  <c r="G66" i="1"/>
  <c r="G65" i="1"/>
  <c r="G64" i="1"/>
  <c r="G63" i="1"/>
  <c r="G62" i="1"/>
  <c r="G61" i="1"/>
  <c r="G59" i="1"/>
  <c r="G57" i="1"/>
  <c r="G56" i="1"/>
  <c r="G55" i="1"/>
  <c r="G54" i="1"/>
  <c r="G52" i="1"/>
  <c r="G51" i="1"/>
  <c r="G50" i="1"/>
  <c r="G48" i="1"/>
  <c r="G47" i="1"/>
  <c r="G46" i="1"/>
  <c r="G45" i="1"/>
  <c r="G43" i="1"/>
  <c r="G41" i="1"/>
  <c r="G40" i="1"/>
  <c r="G39" i="1"/>
  <c r="G38" i="1"/>
  <c r="G34" i="1"/>
  <c r="G33" i="1"/>
  <c r="G12" i="1"/>
  <c r="G7" i="1"/>
  <c r="E281" i="1" l="1"/>
  <c r="F281" i="1"/>
  <c r="F313" i="1"/>
  <c r="F201" i="1"/>
  <c r="E15" i="1"/>
  <c r="F15" i="1"/>
  <c r="G303" i="1"/>
  <c r="G307" i="1"/>
  <c r="G157" i="1"/>
  <c r="E78" i="1"/>
  <c r="F78" i="1"/>
  <c r="G315" i="1"/>
  <c r="G203" i="1"/>
  <c r="G162" i="1"/>
  <c r="G256" i="1"/>
  <c r="G8" i="1"/>
  <c r="G233" i="1"/>
  <c r="G235" i="1"/>
  <c r="G44" i="1"/>
  <c r="G80" i="1"/>
  <c r="G36" i="1"/>
  <c r="G106" i="1"/>
  <c r="G178" i="1"/>
  <c r="G127" i="1"/>
  <c r="G99" i="1"/>
  <c r="G238" i="1"/>
  <c r="G96" i="1"/>
  <c r="G107" i="1"/>
  <c r="G241" i="1"/>
  <c r="G14" i="1"/>
  <c r="G49" i="1"/>
  <c r="G71" i="1"/>
  <c r="F212" i="1"/>
  <c r="G200" i="1"/>
  <c r="G104" i="1"/>
  <c r="G103" i="1"/>
  <c r="G136" i="1"/>
  <c r="G211" i="1"/>
  <c r="G214" i="1"/>
  <c r="G295" i="1"/>
  <c r="G299" i="1"/>
  <c r="G100" i="1"/>
  <c r="E212" i="1"/>
  <c r="G11" i="1"/>
  <c r="G37" i="1"/>
  <c r="G296" i="1"/>
  <c r="G300" i="1"/>
  <c r="G326" i="1"/>
  <c r="G340" i="1"/>
  <c r="F341" i="1" l="1"/>
  <c r="G313" i="1"/>
  <c r="G281" i="1"/>
  <c r="G212" i="1"/>
  <c r="G81" i="1"/>
  <c r="G78" i="1"/>
  <c r="G201" i="1"/>
  <c r="G15" i="1"/>
  <c r="G341" i="1" l="1"/>
</calcChain>
</file>

<file path=xl/sharedStrings.xml><?xml version="1.0" encoding="utf-8"?>
<sst xmlns="http://schemas.openxmlformats.org/spreadsheetml/2006/main" count="431" uniqueCount="120">
  <si>
    <t>Dział</t>
  </si>
  <si>
    <t>Rozdział</t>
  </si>
  <si>
    <t>Paragraf</t>
  </si>
  <si>
    <t>Plan</t>
  </si>
  <si>
    <t>Wydatki wykonane</t>
  </si>
  <si>
    <t>% wykonania</t>
  </si>
  <si>
    <t>Razem</t>
  </si>
  <si>
    <t>Ogółem</t>
  </si>
  <si>
    <t>010</t>
  </si>
  <si>
    <t>01030</t>
  </si>
  <si>
    <t>01095</t>
  </si>
  <si>
    <t>wydatki inwestycyjne jednostek budżetowych</t>
  </si>
  <si>
    <t>wpłaty gmin na rzecz izb rolniczych w wysokości 2%  uzyskanych wpływów z podatku rolnego</t>
  </si>
  <si>
    <t>Izby rolnicze</t>
  </si>
  <si>
    <t>zakup materiałów i wyposażenia</t>
  </si>
  <si>
    <t>różne opłaty i składki</t>
  </si>
  <si>
    <t>Pozostała działalność</t>
  </si>
  <si>
    <t>Rolnictwo i łowiectwo</t>
  </si>
  <si>
    <t>zakup usług remontowych</t>
  </si>
  <si>
    <t>zakup usług pozostałych</t>
  </si>
  <si>
    <t>wydatki na zakupy inwestycyjne jednostek budżetowych</t>
  </si>
  <si>
    <t>Gospodarka gruntami i nieruchomościami</t>
  </si>
  <si>
    <t>Gospodarka mieszkaniowa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</si>
  <si>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</si>
  <si>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</si>
  <si>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</si>
  <si>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</si>
  <si>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</si>
  <si>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Urzędy wojewódzkie</t>
  </si>
  <si>
    <t>różne wydatki na rzecz osób fizycznych</t>
  </si>
  <si>
    <t>opłaty z tytułu zakupu usług telekomunikacyjnych telefonii stacjonarnej</t>
  </si>
  <si>
    <t>podróże służbowe krajowe</t>
  </si>
  <si>
    <t>Rady gmin (miast i miast na prawach powiatu)</t>
  </si>
  <si>
    <t>wydatki osobowe niezaliczone do wynagrodzen</t>
  </si>
  <si>
    <t>wynagrodzenia bezosobowe</t>
  </si>
  <si>
    <t>zakup energii</t>
  </si>
  <si>
    <t>zakup usług zdrowotnych</t>
  </si>
  <si>
    <t>zakup usług dostępu do sieci Internet</t>
  </si>
  <si>
    <t>opłaty z tytułu zakupu usług telekomunikacyjnych telefonii komórkowej</t>
  </si>
  <si>
    <t>szkolenia pracowników niebędących członkami korpusu służby cywilnej</t>
  </si>
  <si>
    <t>Urzedy gmin (miast i miast na prawach powiatu)</t>
  </si>
  <si>
    <t>Promocja jednostek samorządu terytorialnego</t>
  </si>
  <si>
    <t>Administracja publiczna</t>
  </si>
  <si>
    <t>Urzędy naczelnych organów władzy państwowej, kontroli i ochrony prawa</t>
  </si>
  <si>
    <t>Urzędy naczelnych organów władzy państwowej, kontroli i ochrony prawa oraz sądownictwa</t>
  </si>
  <si>
    <t>Ochotnicze straże pożarne</t>
  </si>
  <si>
    <t>Obrona cywilna</t>
  </si>
  <si>
    <t>Bezpieczeństwo publiczne i ochrona przeciwpożarowa</t>
  </si>
  <si>
    <t>wynagrodzenia agencyjno-prowizyjne</t>
  </si>
  <si>
    <t>Obsługa papierów wartościowych, kredytów i pożyczek jednostek samorządu terytorialnego</t>
  </si>
  <si>
    <t>Obsługa długu publicznego</t>
  </si>
  <si>
    <t>rezerwy</t>
  </si>
  <si>
    <t>Różne rozliczenia</t>
  </si>
  <si>
    <t>Rezerwy ogólne i celowe</t>
  </si>
  <si>
    <t>zakup pomocy naukowych, dydaktycznych i książek</t>
  </si>
  <si>
    <t>Szkoły podstawowe</t>
  </si>
  <si>
    <t>Oddziały przedszkolne w szkołach podstawowych</t>
  </si>
  <si>
    <t>Gimnazja</t>
  </si>
  <si>
    <t>Dowożenie uczniów do szkół</t>
  </si>
  <si>
    <t>Dokształcanie i doskonalenie nauczycieli</t>
  </si>
  <si>
    <t>Stołówki szkolne</t>
  </si>
  <si>
    <t>zakup środków żywności</t>
  </si>
  <si>
    <t>Oświata i wychowanie</t>
  </si>
  <si>
    <t>Zwalczanie narkomanii</t>
  </si>
  <si>
    <t>świadczenia społeczne</t>
  </si>
  <si>
    <t>Przeciwdziałanie alkoholizmowi</t>
  </si>
  <si>
    <t>Ochrona zdrowia</t>
  </si>
  <si>
    <t>zakup usług przez jednostki samorządu terytorialnego od innych jednostek samorzadu terytorialnego</t>
  </si>
  <si>
    <t>Domy pomocy społacznej</t>
  </si>
  <si>
    <t>zwrot dotacji wykorzystanych niezgodnie z przeznaczeniem lub pobranych w nadmiernej wysokości</t>
  </si>
  <si>
    <t>Śiadczenia rodzinne, świadczenia z funduszu alimentacyjnego oraz składki na ubezpieczenia emerytalne i rentowe z ubezpieczenia społecznego</t>
  </si>
  <si>
    <t>składki na ubezpieczenie zdrowotne</t>
  </si>
  <si>
    <t>Składki na ubezpieczenie zdrowotne opłacane za osoby pobierające niektóre świadczenia z pomocy społecznej</t>
  </si>
  <si>
    <t>Zasiłki i pomoc w naturze oraz składki na ubezpieczenia emerytalne i rentowe</t>
  </si>
  <si>
    <t>Ośrodki pomocy społecznej</t>
  </si>
  <si>
    <t>Pomoc społeczna</t>
  </si>
  <si>
    <t>Pozostałe zadania w zakresie polityki społecznej</t>
  </si>
  <si>
    <t>stypendia dla uczniów</t>
  </si>
  <si>
    <t>Pomoc materialna dla uczniów</t>
  </si>
  <si>
    <t>Edukacyjna opieka wychowawcza</t>
  </si>
  <si>
    <t>Oświetlenieulic, placów i dróg</t>
  </si>
  <si>
    <t>Gospodarka komunalna i ochrona środowiska</t>
  </si>
  <si>
    <t>Biblioteki</t>
  </si>
  <si>
    <t>dotacja podmiotowa z budżetu dla samorządowej instytucji kultury</t>
  </si>
  <si>
    <t>Kultura i ochrona dziedzictwa narodowego</t>
  </si>
  <si>
    <t>Zadania w zakresie kultury fizycznej i sportu</t>
  </si>
  <si>
    <t>Kultura fizyczna i sport</t>
  </si>
  <si>
    <t>150</t>
  </si>
  <si>
    <t xml:space="preserve">koszty postępowania sądowego i prokuratorskiego </t>
  </si>
  <si>
    <t>Zasiłki stałe</t>
  </si>
  <si>
    <t>01042</t>
  </si>
  <si>
    <t>opłaty na rzecz budżetów jednostek samorządu terytorialnego</t>
  </si>
  <si>
    <t>Wyłączenie z produkcji gruntów rolnych</t>
  </si>
  <si>
    <t>Drogi publiczne gminne</t>
  </si>
  <si>
    <t>odsetki od samorządowych papierów wartościowych lub zaciagnietych przez jednostkę samorządu terytorialnego kredytów i pożyczek</t>
  </si>
  <si>
    <t>Usługi opiekuńcze i specjalistyczne usługi opiekuncze</t>
  </si>
  <si>
    <t>Transport i łączność</t>
  </si>
  <si>
    <t>Usuwanie skutków klęsk żywiołowych</t>
  </si>
  <si>
    <t>15011</t>
  </si>
  <si>
    <t>dotacje celowe przekazane do samorządu województwa na inwestycje i zakupy inwestycyjne realizowane na podstawie porozumień (umów) między jednostkami samorzadu terytorialnego</t>
  </si>
  <si>
    <t>Rozwój przedsiębiorczości</t>
  </si>
  <si>
    <t>Rodziny zastępcze</t>
  </si>
  <si>
    <t>Wpływy i wydatki związane z gromadzeniem środków z opłat i kar za korzystanie ze środowiska</t>
  </si>
  <si>
    <t>dotacja celowa z budżetu na finansowanie lub dofinansowanie zadań zleconych do realizacji fundacjom</t>
  </si>
  <si>
    <t>WYDATKI GMINY RADZANÓW ZA   2013 ROK</t>
  </si>
  <si>
    <t>01010</t>
  </si>
  <si>
    <t>Infrastruktura wodociągowa i sanitacyjna wsi</t>
  </si>
  <si>
    <t>600</t>
  </si>
  <si>
    <t>60014</t>
  </si>
  <si>
    <t>dotacje celowe na pomoc finansową udzielaną między jednostkami samorzadu terytorialnego na dofinansowanie własnych zadań inwestycyjnych i zakupów inwestycyjnych</t>
  </si>
  <si>
    <t>Drogi publiczne powiatowe</t>
  </si>
  <si>
    <t>Pozostałe wydatki obronne</t>
  </si>
  <si>
    <t>Obrona narodowa</t>
  </si>
  <si>
    <t>dotacje celowe z budżetu na finansowanie lub dofinansowanie kosztów realizacji inwestycji i zakupów inwestycyjnych jednostek niezaliczanych do sektora finansów publicznych</t>
  </si>
  <si>
    <t>Przedszkola</t>
  </si>
  <si>
    <t>podatek od nieruchomości</t>
  </si>
  <si>
    <t>Wspieranie rodziny</t>
  </si>
  <si>
    <t>Gospodarka odpadami</t>
  </si>
  <si>
    <t>Przetwórstwo przemysłowe</t>
  </si>
  <si>
    <t>inne formy pomocy dla uczniów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</si>
</sst>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/>
    <xf numFmtId="4" fontId="0" fillId="0" borderId="4" xfId="0" applyNumberForma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49" fontId="0" fillId="0" borderId="7" xfId="0" applyNumberFormat="1" applyBorder="1"/>
    <xf numFmtId="49" fontId="0" fillId="0" borderId="1" xfId="0" applyNumberFormat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1" fillId="0" borderId="4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4" fontId="1" fillId="0" borderId="4" xfId="0" applyNumberFormat="1" applyFont="1" applyBorder="1"/>
    <xf numFmtId="49" fontId="1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4" fontId="2" fillId="0" borderId="4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4" fontId="3" fillId="0" borderId="4" xfId="0" applyNumberFormat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4" fontId="4" fillId="0" borderId="4" xfId="0" applyNumberFormat="1" applyFont="1" applyBorder="1"/>
    <xf numFmtId="4" fontId="5" fillId="0" borderId="6" xfId="0" applyNumberFormat="1" applyFont="1" applyBorder="1"/>
    <xf numFmtId="4" fontId="0" fillId="0" borderId="8" xfId="0" applyNumberFormat="1" applyBorder="1"/>
    <xf numFmtId="49" fontId="6" fillId="0" borderId="3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right"/>
    </xf>
    <xf numFmtId="0" fontId="6" fillId="0" borderId="4" xfId="0" applyFont="1" applyBorder="1"/>
    <xf numFmtId="0" fontId="6" fillId="0" borderId="4" xfId="0" applyFont="1" applyBorder="1" applyAlignment="1">
      <alignment wrapText="1"/>
    </xf>
    <xf numFmtId="4" fontId="6" fillId="0" borderId="4" xfId="0" applyNumberFormat="1" applyFont="1" applyBorder="1"/>
    <xf numFmtId="0" fontId="6" fillId="0" borderId="0" xfId="0" applyFont="1"/>
    <xf numFmtId="0" fontId="1" fillId="0" borderId="0" xfId="0" applyFont="1"/>
    <xf numFmtId="0" fontId="6" fillId="0" borderId="3" xfId="0" applyFont="1" applyBorder="1"/>
    <xf numFmtId="0" fontId="1" fillId="0" borderId="3" xfId="0" applyFont="1" applyBorder="1"/>
    <xf numFmtId="0" fontId="2" fillId="0" borderId="3" xfId="0" applyFont="1" applyBorder="1"/>
    <xf numFmtId="0" fontId="2" fillId="0" borderId="0" xfId="0" applyFont="1"/>
    <xf numFmtId="4" fontId="6" fillId="0" borderId="8" xfId="0" applyNumberFormat="1" applyFont="1" applyBorder="1"/>
    <xf numFmtId="4" fontId="1" fillId="0" borderId="8" xfId="0" applyNumberFormat="1" applyFont="1" applyBorder="1"/>
    <xf numFmtId="0" fontId="6" fillId="0" borderId="4" xfId="0" applyNumberFormat="1" applyFont="1" applyBorder="1" applyAlignment="1">
      <alignment wrapText="1"/>
    </xf>
    <xf numFmtId="49" fontId="0" fillId="0" borderId="9" xfId="0" applyNumberFormat="1" applyBorder="1"/>
    <xf numFmtId="49" fontId="0" fillId="0" borderId="10" xfId="0" applyNumberFormat="1" applyBorder="1"/>
    <xf numFmtId="0" fontId="0" fillId="0" borderId="10" xfId="0" applyBorder="1"/>
    <xf numFmtId="0" fontId="0" fillId="0" borderId="10" xfId="0" applyBorder="1" applyAlignment="1">
      <alignment wrapText="1"/>
    </xf>
    <xf numFmtId="4" fontId="0" fillId="0" borderId="10" xfId="0" applyNumberFormat="1" applyBorder="1"/>
    <xf numFmtId="4" fontId="0" fillId="0" borderId="10" xfId="0" applyNumberFormat="1" applyBorder="1" applyAlignment="1">
      <alignment wrapText="1"/>
    </xf>
    <xf numFmtId="49" fontId="1" fillId="0" borderId="9" xfId="0" applyNumberFormat="1" applyFont="1" applyBorder="1"/>
    <xf numFmtId="49" fontId="1" fillId="0" borderId="10" xfId="0" applyNumberFormat="1" applyFont="1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4" fontId="1" fillId="0" borderId="10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1"/>
  <sheetViews>
    <sheetView tabSelected="1" topLeftCell="A325" workbookViewId="0">
      <selection activeCell="D300" sqref="D300"/>
    </sheetView>
  </sheetViews>
  <sheetFormatPr defaultRowHeight="12.75" x14ac:dyDescent="0.2"/>
  <cols>
    <col min="1" max="1" width="6.42578125" customWidth="1"/>
    <col min="2" max="2" width="7.28515625" customWidth="1"/>
    <col min="3" max="3" width="7.7109375" customWidth="1"/>
    <col min="4" max="4" width="21.85546875" style="13" customWidth="1"/>
    <col min="5" max="5" width="16.85546875" customWidth="1"/>
    <col min="6" max="6" width="17" customWidth="1"/>
    <col min="7" max="7" width="8.140625" customWidth="1"/>
  </cols>
  <sheetData>
    <row r="1" spans="1:7" x14ac:dyDescent="0.2">
      <c r="A1" t="s">
        <v>104</v>
      </c>
    </row>
    <row r="3" spans="1:7" ht="13.5" thickBot="1" x14ac:dyDescent="0.25"/>
    <row r="4" spans="1:7" ht="37.5" customHeight="1" x14ac:dyDescent="0.2">
      <c r="A4" s="11" t="s">
        <v>0</v>
      </c>
      <c r="B4" s="12" t="s">
        <v>1</v>
      </c>
      <c r="C4" s="1" t="s">
        <v>2</v>
      </c>
      <c r="D4" s="2"/>
      <c r="E4" s="1" t="s">
        <v>3</v>
      </c>
      <c r="F4" s="2" t="s">
        <v>4</v>
      </c>
      <c r="G4" s="3" t="s">
        <v>5</v>
      </c>
    </row>
    <row r="5" spans="1:7" ht="37.5" customHeight="1" x14ac:dyDescent="0.2">
      <c r="A5" s="50" t="s">
        <v>8</v>
      </c>
      <c r="B5" s="51" t="s">
        <v>105</v>
      </c>
      <c r="C5" s="52">
        <v>4520</v>
      </c>
      <c r="D5" s="53" t="s">
        <v>91</v>
      </c>
      <c r="E5" s="54">
        <v>2499</v>
      </c>
      <c r="F5" s="55">
        <v>2499</v>
      </c>
      <c r="G5" s="35">
        <f t="shared" ref="G5:G71" si="0">(F5/E5)*100</f>
        <v>100</v>
      </c>
    </row>
    <row r="6" spans="1:7" s="42" customFormat="1" ht="37.5" customHeight="1" x14ac:dyDescent="0.2">
      <c r="A6" s="56"/>
      <c r="B6" s="57" t="s">
        <v>105</v>
      </c>
      <c r="C6" s="58" t="s">
        <v>6</v>
      </c>
      <c r="D6" s="59" t="s">
        <v>106</v>
      </c>
      <c r="E6" s="60">
        <f>SUM(E5)</f>
        <v>2499</v>
      </c>
      <c r="F6" s="60">
        <f>SUM(F5)</f>
        <v>2499</v>
      </c>
      <c r="G6" s="48">
        <f t="shared" si="0"/>
        <v>100</v>
      </c>
    </row>
    <row r="7" spans="1:7" ht="63.75" x14ac:dyDescent="0.2">
      <c r="A7" s="4" t="s">
        <v>8</v>
      </c>
      <c r="B7" s="5" t="s">
        <v>9</v>
      </c>
      <c r="C7" s="6">
        <v>2850</v>
      </c>
      <c r="D7" s="14" t="s">
        <v>12</v>
      </c>
      <c r="E7" s="7">
        <v>12845</v>
      </c>
      <c r="F7" s="7">
        <v>12765.15</v>
      </c>
      <c r="G7" s="35">
        <f t="shared" si="0"/>
        <v>99.378357337485397</v>
      </c>
    </row>
    <row r="8" spans="1:7" ht="22.5" customHeight="1" x14ac:dyDescent="0.2">
      <c r="A8" s="20"/>
      <c r="B8" s="16" t="s">
        <v>9</v>
      </c>
      <c r="C8" s="17" t="s">
        <v>6</v>
      </c>
      <c r="D8" s="18" t="s">
        <v>13</v>
      </c>
      <c r="E8" s="19">
        <f>SUM(E7)</f>
        <v>12845</v>
      </c>
      <c r="F8" s="19">
        <f>SUM(F7)</f>
        <v>12765.15</v>
      </c>
      <c r="G8" s="35">
        <f t="shared" si="0"/>
        <v>99.378357337485397</v>
      </c>
    </row>
    <row r="9" spans="1:7" s="41" customFormat="1" ht="54.75" customHeight="1" x14ac:dyDescent="0.2">
      <c r="A9" s="36" t="s">
        <v>8</v>
      </c>
      <c r="B9" s="37" t="s">
        <v>90</v>
      </c>
      <c r="C9" s="38">
        <v>4520</v>
      </c>
      <c r="D9" s="39" t="s">
        <v>91</v>
      </c>
      <c r="E9" s="40">
        <v>13186</v>
      </c>
      <c r="F9" s="40">
        <v>13185.01</v>
      </c>
      <c r="G9" s="35">
        <f t="shared" si="0"/>
        <v>99.992492037008958</v>
      </c>
    </row>
    <row r="10" spans="1:7" s="41" customFormat="1" ht="30" customHeight="1" x14ac:dyDescent="0.2">
      <c r="A10" s="36"/>
      <c r="B10" s="37"/>
      <c r="C10" s="38">
        <v>6050</v>
      </c>
      <c r="D10" s="14" t="s">
        <v>11</v>
      </c>
      <c r="E10" s="40">
        <v>110000</v>
      </c>
      <c r="F10" s="40">
        <v>109644.89</v>
      </c>
      <c r="G10" s="35">
        <f t="shared" si="0"/>
        <v>99.677172727272719</v>
      </c>
    </row>
    <row r="11" spans="1:7" ht="31.5" customHeight="1" x14ac:dyDescent="0.2">
      <c r="A11" s="20"/>
      <c r="B11" s="16" t="s">
        <v>90</v>
      </c>
      <c r="C11" s="17" t="s">
        <v>6</v>
      </c>
      <c r="D11" s="18" t="s">
        <v>92</v>
      </c>
      <c r="E11" s="19">
        <f>SUM(E9,E10)</f>
        <v>123186</v>
      </c>
      <c r="F11" s="19">
        <f>SUM(F9,F10)</f>
        <v>122829.9</v>
      </c>
      <c r="G11" s="35">
        <f t="shared" si="0"/>
        <v>99.710924942769466</v>
      </c>
    </row>
    <row r="12" spans="1:7" ht="25.5" x14ac:dyDescent="0.2">
      <c r="A12" s="36" t="s">
        <v>8</v>
      </c>
      <c r="B12" s="37" t="s">
        <v>10</v>
      </c>
      <c r="C12" s="6">
        <v>4210</v>
      </c>
      <c r="D12" s="14" t="s">
        <v>14</v>
      </c>
      <c r="E12" s="7">
        <v>6162.19</v>
      </c>
      <c r="F12" s="7">
        <v>6152.69</v>
      </c>
      <c r="G12" s="35">
        <f t="shared" si="0"/>
        <v>99.845834029784868</v>
      </c>
    </row>
    <row r="13" spans="1:7" ht="26.25" customHeight="1" x14ac:dyDescent="0.2">
      <c r="A13" s="4"/>
      <c r="B13" s="5"/>
      <c r="C13" s="6">
        <v>4430</v>
      </c>
      <c r="D13" s="14" t="s">
        <v>15</v>
      </c>
      <c r="E13" s="7">
        <v>308109.43</v>
      </c>
      <c r="F13" s="7">
        <v>307635.03000000003</v>
      </c>
      <c r="G13" s="35">
        <f t="shared" si="0"/>
        <v>99.846028730766221</v>
      </c>
    </row>
    <row r="14" spans="1:7" ht="18" customHeight="1" x14ac:dyDescent="0.2">
      <c r="A14" s="4"/>
      <c r="B14" s="16" t="s">
        <v>10</v>
      </c>
      <c r="C14" s="17" t="s">
        <v>6</v>
      </c>
      <c r="D14" s="18" t="s">
        <v>16</v>
      </c>
      <c r="E14" s="19">
        <f>SUM(E12:E13)</f>
        <v>314271.62</v>
      </c>
      <c r="F14" s="19">
        <f>SUM(F12:F13)</f>
        <v>313787.72000000003</v>
      </c>
      <c r="G14" s="35">
        <f t="shared" si="0"/>
        <v>99.846024913099072</v>
      </c>
    </row>
    <row r="15" spans="1:7" ht="26.25" customHeight="1" x14ac:dyDescent="0.2">
      <c r="A15" s="21" t="s">
        <v>8</v>
      </c>
      <c r="B15" s="22"/>
      <c r="C15" s="23" t="s">
        <v>7</v>
      </c>
      <c r="D15" s="24" t="s">
        <v>17</v>
      </c>
      <c r="E15" s="25">
        <f>SUM(E6,E8,E11,E14)</f>
        <v>452801.62</v>
      </c>
      <c r="F15" s="25">
        <f>SUM(F6,F8,F11,F14)</f>
        <v>451881.77</v>
      </c>
      <c r="G15" s="35">
        <f t="shared" si="0"/>
        <v>99.796853641998908</v>
      </c>
    </row>
    <row r="16" spans="1:7" ht="136.5" customHeight="1" x14ac:dyDescent="0.2">
      <c r="A16" s="36" t="s">
        <v>87</v>
      </c>
      <c r="B16" s="37" t="s">
        <v>98</v>
      </c>
      <c r="C16" s="38">
        <v>6639</v>
      </c>
      <c r="D16" s="39" t="s">
        <v>99</v>
      </c>
      <c r="E16" s="40">
        <v>1540.88</v>
      </c>
      <c r="F16" s="40"/>
      <c r="G16" s="35">
        <f t="shared" si="0"/>
        <v>0</v>
      </c>
    </row>
    <row r="17" spans="1:7" s="42" customFormat="1" ht="25.5" x14ac:dyDescent="0.2">
      <c r="A17" s="20"/>
      <c r="B17" s="16" t="s">
        <v>98</v>
      </c>
      <c r="C17" s="17" t="s">
        <v>6</v>
      </c>
      <c r="D17" s="18" t="s">
        <v>100</v>
      </c>
      <c r="E17" s="19">
        <f>SUM(E16)</f>
        <v>1540.88</v>
      </c>
      <c r="F17" s="19">
        <f>SUM(F16)</f>
        <v>0</v>
      </c>
      <c r="G17" s="48">
        <f t="shared" si="0"/>
        <v>0</v>
      </c>
    </row>
    <row r="18" spans="1:7" s="46" customFormat="1" ht="25.5" x14ac:dyDescent="0.2">
      <c r="A18" s="21" t="s">
        <v>87</v>
      </c>
      <c r="B18" s="22"/>
      <c r="C18" s="23" t="s">
        <v>7</v>
      </c>
      <c r="D18" s="24" t="s">
        <v>118</v>
      </c>
      <c r="E18" s="25">
        <f>SUM(E17)</f>
        <v>1540.88</v>
      </c>
      <c r="F18" s="25">
        <f>SUM(F17)</f>
        <v>0</v>
      </c>
      <c r="G18" s="35">
        <f t="shared" si="0"/>
        <v>0</v>
      </c>
    </row>
    <row r="19" spans="1:7" s="41" customFormat="1" ht="126" customHeight="1" x14ac:dyDescent="0.2">
      <c r="A19" s="36" t="s">
        <v>107</v>
      </c>
      <c r="B19" s="37" t="s">
        <v>108</v>
      </c>
      <c r="C19" s="38">
        <v>6300</v>
      </c>
      <c r="D19" s="39" t="s">
        <v>109</v>
      </c>
      <c r="E19" s="40">
        <v>25000</v>
      </c>
      <c r="F19" s="40">
        <v>25000</v>
      </c>
      <c r="G19" s="35">
        <f t="shared" si="0"/>
        <v>100</v>
      </c>
    </row>
    <row r="20" spans="1:7" s="42" customFormat="1" ht="25.5" x14ac:dyDescent="0.2">
      <c r="A20" s="20"/>
      <c r="B20" s="16" t="s">
        <v>108</v>
      </c>
      <c r="C20" s="17" t="s">
        <v>6</v>
      </c>
      <c r="D20" s="18" t="s">
        <v>110</v>
      </c>
      <c r="E20" s="19">
        <f>SUM(E19)</f>
        <v>25000</v>
      </c>
      <c r="F20" s="19">
        <f>SUM(F19)</f>
        <v>25000</v>
      </c>
      <c r="G20" s="35">
        <f t="shared" si="0"/>
        <v>100</v>
      </c>
    </row>
    <row r="21" spans="1:7" s="41" customFormat="1" ht="25.5" x14ac:dyDescent="0.2">
      <c r="A21" s="43">
        <v>600</v>
      </c>
      <c r="B21" s="38">
        <v>60016</v>
      </c>
      <c r="C21" s="38">
        <v>4210</v>
      </c>
      <c r="D21" s="14" t="s">
        <v>14</v>
      </c>
      <c r="E21" s="40">
        <v>27600</v>
      </c>
      <c r="F21" s="40">
        <v>27592.58</v>
      </c>
      <c r="G21" s="35">
        <f t="shared" si="0"/>
        <v>99.973115942028983</v>
      </c>
    </row>
    <row r="22" spans="1:7" s="41" customFormat="1" ht="25.5" x14ac:dyDescent="0.2">
      <c r="A22" s="43"/>
      <c r="B22" s="38"/>
      <c r="C22" s="38">
        <v>4270</v>
      </c>
      <c r="D22" s="39" t="s">
        <v>18</v>
      </c>
      <c r="E22" s="40">
        <v>5923</v>
      </c>
      <c r="F22" s="40">
        <v>5922.45</v>
      </c>
      <c r="G22" s="35"/>
    </row>
    <row r="23" spans="1:7" s="41" customFormat="1" ht="25.5" x14ac:dyDescent="0.2">
      <c r="A23" s="43"/>
      <c r="B23" s="38"/>
      <c r="C23" s="38">
        <v>4300</v>
      </c>
      <c r="D23" s="14" t="s">
        <v>19</v>
      </c>
      <c r="E23" s="40">
        <v>166317.38</v>
      </c>
      <c r="F23" s="40">
        <v>165590.91</v>
      </c>
      <c r="G23" s="35">
        <f t="shared" si="0"/>
        <v>99.563202594942268</v>
      </c>
    </row>
    <row r="24" spans="1:7" s="41" customFormat="1" ht="25.5" x14ac:dyDescent="0.2">
      <c r="A24" s="43"/>
      <c r="B24" s="38"/>
      <c r="C24" s="38">
        <v>6050</v>
      </c>
      <c r="D24" s="14" t="s">
        <v>11</v>
      </c>
      <c r="E24" s="40">
        <v>130000</v>
      </c>
      <c r="F24" s="40">
        <v>129707.78</v>
      </c>
      <c r="G24" s="35">
        <f t="shared" si="0"/>
        <v>99.775215384615379</v>
      </c>
    </row>
    <row r="25" spans="1:7" s="41" customFormat="1" ht="25.5" x14ac:dyDescent="0.2">
      <c r="A25" s="43"/>
      <c r="B25" s="38"/>
      <c r="C25" s="38">
        <v>6057</v>
      </c>
      <c r="D25" s="14" t="s">
        <v>11</v>
      </c>
      <c r="E25" s="40">
        <v>290265.68</v>
      </c>
      <c r="F25" s="40">
        <v>290265</v>
      </c>
      <c r="G25" s="35">
        <f t="shared" si="0"/>
        <v>99.999765731863306</v>
      </c>
    </row>
    <row r="26" spans="1:7" s="41" customFormat="1" ht="25.5" x14ac:dyDescent="0.2">
      <c r="A26" s="43"/>
      <c r="B26" s="38"/>
      <c r="C26" s="38">
        <v>6059</v>
      </c>
      <c r="D26" s="14" t="s">
        <v>11</v>
      </c>
      <c r="E26" s="40">
        <v>186370</v>
      </c>
      <c r="F26" s="40">
        <v>185791.71</v>
      </c>
      <c r="G26" s="35">
        <f t="shared" si="0"/>
        <v>99.689708644095077</v>
      </c>
    </row>
    <row r="27" spans="1:7" s="41" customFormat="1" ht="38.25" x14ac:dyDescent="0.2">
      <c r="A27" s="43"/>
      <c r="B27" s="38"/>
      <c r="C27" s="38">
        <v>6060</v>
      </c>
      <c r="D27" s="39" t="s">
        <v>20</v>
      </c>
      <c r="E27" s="40">
        <v>1200</v>
      </c>
      <c r="F27" s="40">
        <v>1200</v>
      </c>
      <c r="G27" s="35">
        <f t="shared" si="0"/>
        <v>100</v>
      </c>
    </row>
    <row r="28" spans="1:7" s="42" customFormat="1" ht="25.5" x14ac:dyDescent="0.2">
      <c r="A28" s="44"/>
      <c r="B28" s="17">
        <v>60016</v>
      </c>
      <c r="C28" s="17" t="s">
        <v>6</v>
      </c>
      <c r="D28" s="18" t="s">
        <v>93</v>
      </c>
      <c r="E28" s="19">
        <f>SUM(E21:E27)</f>
        <v>807676.06</v>
      </c>
      <c r="F28" s="19">
        <f>SUM(F21:F27)</f>
        <v>806070.42999999993</v>
      </c>
      <c r="G28" s="35">
        <f t="shared" si="0"/>
        <v>99.801203715261764</v>
      </c>
    </row>
    <row r="29" spans="1:7" s="41" customFormat="1" ht="25.5" x14ac:dyDescent="0.2">
      <c r="A29" s="43">
        <v>600</v>
      </c>
      <c r="B29" s="38">
        <v>60078</v>
      </c>
      <c r="C29" s="38">
        <v>6050</v>
      </c>
      <c r="D29" s="14" t="s">
        <v>11</v>
      </c>
      <c r="E29" s="40">
        <v>533081</v>
      </c>
      <c r="F29" s="40">
        <v>528311.44999999995</v>
      </c>
      <c r="G29" s="35">
        <f t="shared" si="0"/>
        <v>99.105286063468768</v>
      </c>
    </row>
    <row r="30" spans="1:7" s="41" customFormat="1" ht="127.5" customHeight="1" x14ac:dyDescent="0.2">
      <c r="A30" s="43"/>
      <c r="B30" s="38"/>
      <c r="C30" s="38">
        <v>6300</v>
      </c>
      <c r="D30" s="39" t="s">
        <v>109</v>
      </c>
      <c r="E30" s="40">
        <v>62520.83</v>
      </c>
      <c r="F30" s="40">
        <v>62520.83</v>
      </c>
      <c r="G30" s="35">
        <f t="shared" si="0"/>
        <v>100</v>
      </c>
    </row>
    <row r="31" spans="1:7" s="42" customFormat="1" ht="25.5" x14ac:dyDescent="0.2">
      <c r="A31" s="44"/>
      <c r="B31" s="17">
        <v>60078</v>
      </c>
      <c r="C31" s="17" t="s">
        <v>6</v>
      </c>
      <c r="D31" s="18" t="s">
        <v>97</v>
      </c>
      <c r="E31" s="19">
        <f>SUM(E29,E30)</f>
        <v>595601.82999999996</v>
      </c>
      <c r="F31" s="19">
        <f>SUM(F29,F30)</f>
        <v>590832.27999999991</v>
      </c>
      <c r="G31" s="35">
        <f t="shared" si="0"/>
        <v>99.199204945357536</v>
      </c>
    </row>
    <row r="32" spans="1:7" s="46" customFormat="1" ht="21.75" customHeight="1" x14ac:dyDescent="0.2">
      <c r="A32" s="45">
        <v>600</v>
      </c>
      <c r="B32" s="23"/>
      <c r="C32" s="23" t="s">
        <v>7</v>
      </c>
      <c r="D32" s="24" t="s">
        <v>96</v>
      </c>
      <c r="E32" s="25">
        <f>SUM(E20,E28, E31)</f>
        <v>1428277.8900000001</v>
      </c>
      <c r="F32" s="25">
        <f>SUM(F20,F28, F31)</f>
        <v>1421902.71</v>
      </c>
      <c r="G32" s="35">
        <f t="shared" si="0"/>
        <v>99.553645684454295</v>
      </c>
    </row>
    <row r="33" spans="1:7" ht="25.5" x14ac:dyDescent="0.2">
      <c r="A33" s="8">
        <v>700</v>
      </c>
      <c r="B33" s="6">
        <v>70005</v>
      </c>
      <c r="C33" s="6">
        <v>4300</v>
      </c>
      <c r="D33" s="14" t="s">
        <v>19</v>
      </c>
      <c r="E33" s="7">
        <v>7300</v>
      </c>
      <c r="F33" s="7">
        <v>7288.2</v>
      </c>
      <c r="G33" s="35">
        <f t="shared" si="0"/>
        <v>99.838356164383555</v>
      </c>
    </row>
    <row r="34" spans="1:7" x14ac:dyDescent="0.2">
      <c r="A34" s="8"/>
      <c r="B34" s="6"/>
      <c r="C34" s="6">
        <v>4430</v>
      </c>
      <c r="D34" s="14" t="s">
        <v>15</v>
      </c>
      <c r="E34" s="7">
        <v>4000</v>
      </c>
      <c r="F34" s="7">
        <v>3921.12</v>
      </c>
      <c r="G34" s="35">
        <f t="shared" si="0"/>
        <v>98.027999999999992</v>
      </c>
    </row>
    <row r="35" spans="1:7" ht="38.25" x14ac:dyDescent="0.2">
      <c r="A35" s="8"/>
      <c r="B35" s="6"/>
      <c r="C35" s="6">
        <v>6060</v>
      </c>
      <c r="D35" s="39" t="s">
        <v>20</v>
      </c>
      <c r="E35" s="7">
        <v>35400</v>
      </c>
      <c r="F35" s="7">
        <v>35400</v>
      </c>
      <c r="G35" s="35">
        <f t="shared" si="0"/>
        <v>100</v>
      </c>
    </row>
    <row r="36" spans="1:7" ht="25.5" x14ac:dyDescent="0.2">
      <c r="A36" s="26"/>
      <c r="B36" s="27">
        <v>70005</v>
      </c>
      <c r="C36" s="27" t="s">
        <v>6</v>
      </c>
      <c r="D36" s="28" t="s">
        <v>21</v>
      </c>
      <c r="E36" s="29">
        <f>SUM(E33:E35)</f>
        <v>46700</v>
      </c>
      <c r="F36" s="29">
        <f>SUM(F33:F35)</f>
        <v>46609.32</v>
      </c>
      <c r="G36" s="35">
        <f t="shared" si="0"/>
        <v>99.805824411134907</v>
      </c>
    </row>
    <row r="37" spans="1:7" ht="25.5" x14ac:dyDescent="0.2">
      <c r="A37" s="30">
        <v>700</v>
      </c>
      <c r="B37" s="31"/>
      <c r="C37" s="31" t="s">
        <v>7</v>
      </c>
      <c r="D37" s="32" t="s">
        <v>22</v>
      </c>
      <c r="E37" s="33">
        <f>SUM(E36)</f>
        <v>46700</v>
      </c>
      <c r="F37" s="33">
        <f>SUM(F36)</f>
        <v>46609.32</v>
      </c>
      <c r="G37" s="35">
        <f t="shared" si="0"/>
        <v>99.805824411134907</v>
      </c>
    </row>
    <row r="38" spans="1:7" ht="25.5" x14ac:dyDescent="0.2">
      <c r="A38" s="8">
        <v>750</v>
      </c>
      <c r="B38" s="6">
        <v>75011</v>
      </c>
      <c r="C38" s="6">
        <v>4010</v>
      </c>
      <c r="D38" s="14" t="s">
        <v>23</v>
      </c>
      <c r="E38" s="7">
        <v>24384</v>
      </c>
      <c r="F38" s="7">
        <v>24384</v>
      </c>
      <c r="G38" s="35">
        <f t="shared" si="0"/>
        <v>100</v>
      </c>
    </row>
    <row r="39" spans="1:7" ht="25.5" x14ac:dyDescent="0.2">
      <c r="A39" s="8"/>
      <c r="B39" s="6"/>
      <c r="C39" s="6">
        <v>4040</v>
      </c>
      <c r="D39" s="14" t="s">
        <v>24</v>
      </c>
      <c r="E39" s="7">
        <v>2570</v>
      </c>
      <c r="F39" s="7">
        <v>2570</v>
      </c>
      <c r="G39" s="35">
        <f t="shared" si="0"/>
        <v>100</v>
      </c>
    </row>
    <row r="40" spans="1:7" ht="28.5" customHeight="1" x14ac:dyDescent="0.2">
      <c r="A40" s="8"/>
      <c r="B40" s="6"/>
      <c r="C40" s="6">
        <v>4110</v>
      </c>
      <c r="D40" s="14" t="s">
        <v>25</v>
      </c>
      <c r="E40" s="7">
        <v>4560</v>
      </c>
      <c r="F40" s="7">
        <v>4560</v>
      </c>
      <c r="G40" s="35">
        <f t="shared" si="0"/>
        <v>100</v>
      </c>
    </row>
    <row r="41" spans="1:7" ht="25.5" x14ac:dyDescent="0.2">
      <c r="A41" s="8"/>
      <c r="B41" s="6"/>
      <c r="C41" s="6">
        <v>4120</v>
      </c>
      <c r="D41" s="14" t="s">
        <v>26</v>
      </c>
      <c r="E41" s="7">
        <v>800</v>
      </c>
      <c r="F41" s="7">
        <v>800</v>
      </c>
      <c r="G41" s="35">
        <f t="shared" si="0"/>
        <v>100</v>
      </c>
    </row>
    <row r="42" spans="1:7" ht="25.5" x14ac:dyDescent="0.2">
      <c r="A42" s="8"/>
      <c r="B42" s="6"/>
      <c r="C42" s="6">
        <v>4210</v>
      </c>
      <c r="D42" s="14" t="s">
        <v>14</v>
      </c>
      <c r="E42" s="7">
        <v>2148</v>
      </c>
      <c r="F42" s="7">
        <v>2148</v>
      </c>
      <c r="G42" s="35">
        <f t="shared" si="0"/>
        <v>100</v>
      </c>
    </row>
    <row r="43" spans="1:7" ht="38.25" x14ac:dyDescent="0.2">
      <c r="A43" s="8"/>
      <c r="B43" s="6"/>
      <c r="C43" s="6">
        <v>4440</v>
      </c>
      <c r="D43" s="14" t="s">
        <v>27</v>
      </c>
      <c r="E43" s="7">
        <v>1100</v>
      </c>
      <c r="F43" s="7">
        <v>1100</v>
      </c>
      <c r="G43" s="35">
        <f t="shared" si="0"/>
        <v>100</v>
      </c>
    </row>
    <row r="44" spans="1:7" ht="19.5" customHeight="1" x14ac:dyDescent="0.2">
      <c r="A44" s="26"/>
      <c r="B44" s="27">
        <v>75011</v>
      </c>
      <c r="C44" s="27" t="s">
        <v>6</v>
      </c>
      <c r="D44" s="28" t="s">
        <v>28</v>
      </c>
      <c r="E44" s="29">
        <f>SUM(E38:E43)</f>
        <v>35562</v>
      </c>
      <c r="F44" s="29">
        <f>SUM(F38:F43)</f>
        <v>35562</v>
      </c>
      <c r="G44" s="35">
        <f t="shared" si="0"/>
        <v>100</v>
      </c>
    </row>
    <row r="45" spans="1:7" ht="25.5" x14ac:dyDescent="0.2">
      <c r="A45" s="8">
        <v>750</v>
      </c>
      <c r="B45" s="6">
        <v>75022</v>
      </c>
      <c r="C45" s="6">
        <v>3030</v>
      </c>
      <c r="D45" s="14" t="s">
        <v>29</v>
      </c>
      <c r="E45" s="7">
        <v>100000</v>
      </c>
      <c r="F45" s="7">
        <v>74370.36</v>
      </c>
      <c r="G45" s="35">
        <f t="shared" si="0"/>
        <v>74.370360000000005</v>
      </c>
    </row>
    <row r="46" spans="1:7" ht="25.5" x14ac:dyDescent="0.2">
      <c r="A46" s="8"/>
      <c r="B46" s="6"/>
      <c r="C46" s="6">
        <v>4210</v>
      </c>
      <c r="D46" s="14" t="s">
        <v>14</v>
      </c>
      <c r="E46" s="7">
        <v>800</v>
      </c>
      <c r="F46" s="7"/>
      <c r="G46" s="35">
        <f t="shared" si="0"/>
        <v>0</v>
      </c>
    </row>
    <row r="47" spans="1:7" ht="25.5" x14ac:dyDescent="0.2">
      <c r="A47" s="8"/>
      <c r="B47" s="6"/>
      <c r="C47" s="6">
        <v>4300</v>
      </c>
      <c r="D47" s="14" t="s">
        <v>19</v>
      </c>
      <c r="E47" s="7">
        <v>2000</v>
      </c>
      <c r="F47" s="7">
        <v>937.7</v>
      </c>
      <c r="G47" s="35">
        <f t="shared" si="0"/>
        <v>46.885000000000005</v>
      </c>
    </row>
    <row r="48" spans="1:7" ht="25.5" x14ac:dyDescent="0.2">
      <c r="A48" s="8"/>
      <c r="B48" s="6"/>
      <c r="C48" s="6">
        <v>4410</v>
      </c>
      <c r="D48" s="14" t="s">
        <v>31</v>
      </c>
      <c r="E48" s="7">
        <v>500</v>
      </c>
      <c r="F48" s="7"/>
      <c r="G48" s="35">
        <f t="shared" si="0"/>
        <v>0</v>
      </c>
    </row>
    <row r="49" spans="1:7" ht="30.75" customHeight="1" x14ac:dyDescent="0.2">
      <c r="A49" s="26"/>
      <c r="B49" s="27">
        <v>75022</v>
      </c>
      <c r="C49" s="27" t="s">
        <v>6</v>
      </c>
      <c r="D49" s="28" t="s">
        <v>32</v>
      </c>
      <c r="E49" s="29">
        <f>SUM(E45:E48)</f>
        <v>103300</v>
      </c>
      <c r="F49" s="29">
        <f>SUM(F45:F48)</f>
        <v>75308.06</v>
      </c>
      <c r="G49" s="35">
        <f t="shared" si="0"/>
        <v>72.902284607938043</v>
      </c>
    </row>
    <row r="50" spans="1:7" ht="38.25" x14ac:dyDescent="0.2">
      <c r="A50" s="8">
        <v>750</v>
      </c>
      <c r="B50" s="6">
        <v>75023</v>
      </c>
      <c r="C50" s="6">
        <v>3020</v>
      </c>
      <c r="D50" s="14" t="s">
        <v>33</v>
      </c>
      <c r="E50" s="7">
        <v>1511</v>
      </c>
      <c r="F50" s="7">
        <v>1506.81</v>
      </c>
      <c r="G50" s="35">
        <f t="shared" si="0"/>
        <v>99.722700198544018</v>
      </c>
    </row>
    <row r="51" spans="1:7" ht="25.5" x14ac:dyDescent="0.2">
      <c r="A51" s="8"/>
      <c r="B51" s="6"/>
      <c r="C51" s="6">
        <v>4010</v>
      </c>
      <c r="D51" s="14" t="s">
        <v>23</v>
      </c>
      <c r="E51" s="7">
        <v>888765.32</v>
      </c>
      <c r="F51" s="7">
        <v>888348.04</v>
      </c>
      <c r="G51" s="35">
        <f t="shared" si="0"/>
        <v>99.953049473172527</v>
      </c>
    </row>
    <row r="52" spans="1:7" ht="25.5" x14ac:dyDescent="0.2">
      <c r="A52" s="8"/>
      <c r="B52" s="6"/>
      <c r="C52" s="6">
        <v>4040</v>
      </c>
      <c r="D52" s="14" t="s">
        <v>24</v>
      </c>
      <c r="E52" s="7">
        <v>70021</v>
      </c>
      <c r="F52" s="7">
        <v>70020.77</v>
      </c>
      <c r="G52" s="35">
        <f t="shared" si="0"/>
        <v>99.999671527113293</v>
      </c>
    </row>
    <row r="53" spans="1:7" ht="25.5" x14ac:dyDescent="0.2">
      <c r="A53" s="8"/>
      <c r="B53" s="6"/>
      <c r="C53" s="6">
        <v>4100</v>
      </c>
      <c r="D53" s="14" t="s">
        <v>48</v>
      </c>
      <c r="E53" s="7">
        <v>71000</v>
      </c>
      <c r="F53" s="7">
        <v>70082</v>
      </c>
      <c r="G53" s="35">
        <f t="shared" si="0"/>
        <v>98.707042253521124</v>
      </c>
    </row>
    <row r="54" spans="1:7" ht="28.5" customHeight="1" x14ac:dyDescent="0.2">
      <c r="A54" s="8"/>
      <c r="B54" s="6"/>
      <c r="C54" s="6">
        <v>4110</v>
      </c>
      <c r="D54" s="14" t="s">
        <v>25</v>
      </c>
      <c r="E54" s="7">
        <v>157000</v>
      </c>
      <c r="F54" s="7">
        <v>156886.79999999999</v>
      </c>
      <c r="G54" s="35">
        <f t="shared" si="0"/>
        <v>99.927898089171961</v>
      </c>
    </row>
    <row r="55" spans="1:7" ht="25.5" x14ac:dyDescent="0.2">
      <c r="A55" s="8"/>
      <c r="B55" s="6"/>
      <c r="C55" s="6">
        <v>4120</v>
      </c>
      <c r="D55" s="14" t="s">
        <v>26</v>
      </c>
      <c r="E55" s="7">
        <v>21267.63</v>
      </c>
      <c r="F55" s="7">
        <v>21018.82</v>
      </c>
      <c r="G55" s="35">
        <f t="shared" si="0"/>
        <v>98.830100015845673</v>
      </c>
    </row>
    <row r="56" spans="1:7" ht="25.5" x14ac:dyDescent="0.2">
      <c r="A56" s="8"/>
      <c r="B56" s="6"/>
      <c r="C56" s="6">
        <v>4170</v>
      </c>
      <c r="D56" s="14" t="s">
        <v>34</v>
      </c>
      <c r="E56" s="7">
        <v>10000</v>
      </c>
      <c r="F56" s="7">
        <v>9770</v>
      </c>
      <c r="G56" s="35">
        <f t="shared" si="0"/>
        <v>97.7</v>
      </c>
    </row>
    <row r="57" spans="1:7" ht="25.5" x14ac:dyDescent="0.2">
      <c r="A57" s="8"/>
      <c r="B57" s="6"/>
      <c r="C57" s="6">
        <v>4210</v>
      </c>
      <c r="D57" s="14" t="s">
        <v>14</v>
      </c>
      <c r="E57" s="7">
        <v>78677</v>
      </c>
      <c r="F57" s="7">
        <v>73198.33</v>
      </c>
      <c r="G57" s="35">
        <f t="shared" si="0"/>
        <v>93.03650367960141</v>
      </c>
    </row>
    <row r="58" spans="1:7" ht="21" customHeight="1" x14ac:dyDescent="0.2">
      <c r="A58" s="8"/>
      <c r="B58" s="6"/>
      <c r="C58" s="6">
        <v>4220</v>
      </c>
      <c r="D58" s="14" t="s">
        <v>61</v>
      </c>
      <c r="E58" s="7">
        <v>2560</v>
      </c>
      <c r="F58" s="7">
        <v>1715.35</v>
      </c>
      <c r="G58" s="35">
        <f t="shared" si="0"/>
        <v>67.005859375</v>
      </c>
    </row>
    <row r="59" spans="1:7" ht="15.75" customHeight="1" x14ac:dyDescent="0.2">
      <c r="A59" s="8"/>
      <c r="B59" s="6"/>
      <c r="C59" s="6">
        <v>4260</v>
      </c>
      <c r="D59" s="14" t="s">
        <v>35</v>
      </c>
      <c r="E59" s="7">
        <v>21000</v>
      </c>
      <c r="F59" s="7">
        <v>18593.93</v>
      </c>
      <c r="G59" s="35">
        <f t="shared" si="0"/>
        <v>88.542523809523814</v>
      </c>
    </row>
    <row r="60" spans="1:7" ht="25.5" x14ac:dyDescent="0.2">
      <c r="A60" s="8"/>
      <c r="B60" s="6"/>
      <c r="C60" s="6">
        <v>4270</v>
      </c>
      <c r="D60" s="14" t="s">
        <v>18</v>
      </c>
      <c r="E60" s="7">
        <v>3000</v>
      </c>
      <c r="F60" s="7">
        <v>965.06</v>
      </c>
      <c r="G60" s="35">
        <f t="shared" si="0"/>
        <v>32.16866666666666</v>
      </c>
    </row>
    <row r="61" spans="1:7" ht="21" customHeight="1" x14ac:dyDescent="0.2">
      <c r="A61" s="8"/>
      <c r="B61" s="6"/>
      <c r="C61" s="6">
        <v>4280</v>
      </c>
      <c r="D61" s="14" t="s">
        <v>36</v>
      </c>
      <c r="E61" s="7">
        <v>620</v>
      </c>
      <c r="F61" s="7">
        <v>620</v>
      </c>
      <c r="G61" s="35">
        <f t="shared" si="0"/>
        <v>100</v>
      </c>
    </row>
    <row r="62" spans="1:7" ht="19.5" customHeight="1" x14ac:dyDescent="0.2">
      <c r="A62" s="8"/>
      <c r="B62" s="6"/>
      <c r="C62" s="6">
        <v>4300</v>
      </c>
      <c r="D62" s="14" t="s">
        <v>19</v>
      </c>
      <c r="E62" s="7">
        <v>114590</v>
      </c>
      <c r="F62" s="7">
        <v>101931.75</v>
      </c>
      <c r="G62" s="35">
        <f t="shared" si="0"/>
        <v>88.953442708787861</v>
      </c>
    </row>
    <row r="63" spans="1:7" ht="25.5" x14ac:dyDescent="0.2">
      <c r="A63" s="8"/>
      <c r="B63" s="6"/>
      <c r="C63" s="6">
        <v>4350</v>
      </c>
      <c r="D63" s="14" t="s">
        <v>37</v>
      </c>
      <c r="E63" s="7">
        <v>4000</v>
      </c>
      <c r="F63" s="7">
        <v>2643.13</v>
      </c>
      <c r="G63" s="35">
        <f t="shared" si="0"/>
        <v>66.078250000000011</v>
      </c>
    </row>
    <row r="64" spans="1:7" ht="51" x14ac:dyDescent="0.2">
      <c r="A64" s="8"/>
      <c r="B64" s="6"/>
      <c r="C64" s="6">
        <v>4360</v>
      </c>
      <c r="D64" s="14" t="s">
        <v>38</v>
      </c>
      <c r="E64" s="7">
        <v>4000</v>
      </c>
      <c r="F64" s="7">
        <v>3437.81</v>
      </c>
      <c r="G64" s="35">
        <f t="shared" si="0"/>
        <v>85.945250000000001</v>
      </c>
    </row>
    <row r="65" spans="1:7" ht="51" x14ac:dyDescent="0.2">
      <c r="A65" s="8"/>
      <c r="B65" s="6"/>
      <c r="C65" s="6">
        <v>4370</v>
      </c>
      <c r="D65" s="14" t="s">
        <v>30</v>
      </c>
      <c r="E65" s="7">
        <v>6000</v>
      </c>
      <c r="F65" s="7">
        <v>4170.04</v>
      </c>
      <c r="G65" s="35">
        <f t="shared" si="0"/>
        <v>69.50066666666666</v>
      </c>
    </row>
    <row r="66" spans="1:7" ht="25.5" x14ac:dyDescent="0.2">
      <c r="A66" s="8"/>
      <c r="B66" s="6"/>
      <c r="C66" s="6">
        <v>4410</v>
      </c>
      <c r="D66" s="14" t="s">
        <v>31</v>
      </c>
      <c r="E66" s="7">
        <v>43000</v>
      </c>
      <c r="F66" s="7">
        <v>40155.370000000003</v>
      </c>
      <c r="G66" s="35">
        <f t="shared" si="0"/>
        <v>93.384581395348846</v>
      </c>
    </row>
    <row r="67" spans="1:7" ht="15" customHeight="1" x14ac:dyDescent="0.2">
      <c r="A67" s="8"/>
      <c r="B67" s="6"/>
      <c r="C67" s="6">
        <v>4430</v>
      </c>
      <c r="D67" s="14" t="s">
        <v>15</v>
      </c>
      <c r="E67" s="7">
        <v>16000</v>
      </c>
      <c r="F67" s="7">
        <v>7332.88</v>
      </c>
      <c r="G67" s="35">
        <f t="shared" si="0"/>
        <v>45.830500000000001</v>
      </c>
    </row>
    <row r="68" spans="1:7" ht="38.25" x14ac:dyDescent="0.2">
      <c r="A68" s="8"/>
      <c r="B68" s="6"/>
      <c r="C68" s="6">
        <v>4440</v>
      </c>
      <c r="D68" s="14" t="s">
        <v>27</v>
      </c>
      <c r="E68" s="7">
        <v>21085</v>
      </c>
      <c r="F68" s="7">
        <v>21084.9</v>
      </c>
      <c r="G68" s="35">
        <f t="shared" si="0"/>
        <v>99.999525729191376</v>
      </c>
    </row>
    <row r="69" spans="1:7" ht="38.25" x14ac:dyDescent="0.2">
      <c r="A69" s="8"/>
      <c r="B69" s="6"/>
      <c r="C69" s="6">
        <v>4610</v>
      </c>
      <c r="D69" s="14" t="s">
        <v>88</v>
      </c>
      <c r="E69" s="7">
        <v>3000</v>
      </c>
      <c r="F69" s="7">
        <v>1271.1300000000001</v>
      </c>
      <c r="G69" s="35">
        <f t="shared" si="0"/>
        <v>42.371000000000002</v>
      </c>
    </row>
    <row r="70" spans="1:7" ht="37.5" customHeight="1" x14ac:dyDescent="0.2">
      <c r="A70" s="8"/>
      <c r="B70" s="6"/>
      <c r="C70" s="6">
        <v>4700</v>
      </c>
      <c r="D70" s="14" t="s">
        <v>39</v>
      </c>
      <c r="E70" s="7">
        <v>9000</v>
      </c>
      <c r="F70" s="7">
        <v>7949.5</v>
      </c>
      <c r="G70" s="35">
        <f t="shared" si="0"/>
        <v>88.327777777777783</v>
      </c>
    </row>
    <row r="71" spans="1:7" ht="38.25" x14ac:dyDescent="0.2">
      <c r="A71" s="26"/>
      <c r="B71" s="27">
        <v>75023</v>
      </c>
      <c r="C71" s="27" t="s">
        <v>6</v>
      </c>
      <c r="D71" s="28" t="s">
        <v>40</v>
      </c>
      <c r="E71" s="29">
        <f>SUM(E50:E70)</f>
        <v>1546096.9499999997</v>
      </c>
      <c r="F71" s="29">
        <f>SUM(F50:F70)</f>
        <v>1502702.4200000002</v>
      </c>
      <c r="G71" s="35">
        <f t="shared" si="0"/>
        <v>97.193285324054258</v>
      </c>
    </row>
    <row r="72" spans="1:7" ht="25.5" x14ac:dyDescent="0.2">
      <c r="A72" s="8">
        <v>750</v>
      </c>
      <c r="B72" s="6">
        <v>75075</v>
      </c>
      <c r="C72" s="6">
        <v>4210</v>
      </c>
      <c r="D72" s="14" t="s">
        <v>14</v>
      </c>
      <c r="E72" s="7">
        <v>4000</v>
      </c>
      <c r="F72" s="7">
        <v>3804.74</v>
      </c>
      <c r="G72" s="35">
        <f t="shared" ref="G72:G113" si="1">(F72/E72)*100</f>
        <v>95.118499999999997</v>
      </c>
    </row>
    <row r="73" spans="1:7" ht="25.5" x14ac:dyDescent="0.2">
      <c r="A73" s="8"/>
      <c r="B73" s="6"/>
      <c r="C73" s="6">
        <v>4300</v>
      </c>
      <c r="D73" s="14" t="s">
        <v>19</v>
      </c>
      <c r="E73" s="7">
        <v>5000</v>
      </c>
      <c r="F73" s="7">
        <v>2034</v>
      </c>
      <c r="G73" s="35">
        <f t="shared" si="1"/>
        <v>40.68</v>
      </c>
    </row>
    <row r="74" spans="1:7" ht="25.5" customHeight="1" x14ac:dyDescent="0.2">
      <c r="A74" s="26"/>
      <c r="B74" s="27">
        <v>75075</v>
      </c>
      <c r="C74" s="27" t="s">
        <v>6</v>
      </c>
      <c r="D74" s="28" t="s">
        <v>41</v>
      </c>
      <c r="E74" s="29">
        <f>SUM(E72:E73)</f>
        <v>9000</v>
      </c>
      <c r="F74" s="29">
        <f>SUM(F72:F73)</f>
        <v>5838.74</v>
      </c>
      <c r="G74" s="35">
        <f t="shared" si="1"/>
        <v>64.874888888888876</v>
      </c>
    </row>
    <row r="75" spans="1:7" ht="25.5" x14ac:dyDescent="0.2">
      <c r="A75" s="8">
        <v>750</v>
      </c>
      <c r="B75" s="6">
        <v>75095</v>
      </c>
      <c r="C75" s="6">
        <v>3030</v>
      </c>
      <c r="D75" s="14" t="s">
        <v>29</v>
      </c>
      <c r="E75" s="7">
        <v>6800</v>
      </c>
      <c r="F75" s="7">
        <v>6800</v>
      </c>
      <c r="G75" s="35">
        <f t="shared" si="1"/>
        <v>100</v>
      </c>
    </row>
    <row r="76" spans="1:7" ht="117" customHeight="1" x14ac:dyDescent="0.2">
      <c r="A76" s="8"/>
      <c r="B76" s="6"/>
      <c r="C76" s="6">
        <v>6639</v>
      </c>
      <c r="D76" s="39" t="s">
        <v>99</v>
      </c>
      <c r="E76" s="7">
        <v>6792.86</v>
      </c>
      <c r="F76" s="7">
        <v>6792.86</v>
      </c>
      <c r="G76" s="35">
        <f t="shared" si="1"/>
        <v>100</v>
      </c>
    </row>
    <row r="77" spans="1:7" ht="27" customHeight="1" x14ac:dyDescent="0.2">
      <c r="A77" s="26"/>
      <c r="B77" s="27">
        <v>75095</v>
      </c>
      <c r="C77" s="27" t="s">
        <v>6</v>
      </c>
      <c r="D77" s="28" t="s">
        <v>16</v>
      </c>
      <c r="E77" s="29">
        <f>SUM(E75:E76)</f>
        <v>13592.86</v>
      </c>
      <c r="F77" s="29">
        <f>SUM(F75:F76)</f>
        <v>13592.86</v>
      </c>
      <c r="G77" s="35">
        <f t="shared" si="1"/>
        <v>100</v>
      </c>
    </row>
    <row r="78" spans="1:7" ht="25.5" x14ac:dyDescent="0.2">
      <c r="A78" s="30">
        <v>750</v>
      </c>
      <c r="B78" s="31"/>
      <c r="C78" s="31" t="s">
        <v>7</v>
      </c>
      <c r="D78" s="32" t="s">
        <v>42</v>
      </c>
      <c r="E78" s="33">
        <f>SUM(E44,E49,E71,E74,E77)</f>
        <v>1707551.8099999998</v>
      </c>
      <c r="F78" s="33">
        <f>SUM(F44,F49,F71,F74,F77)</f>
        <v>1633004.0800000003</v>
      </c>
      <c r="G78" s="35">
        <f t="shared" si="1"/>
        <v>95.634233200806975</v>
      </c>
    </row>
    <row r="79" spans="1:7" ht="21.75" customHeight="1" x14ac:dyDescent="0.2">
      <c r="A79" s="8">
        <v>751</v>
      </c>
      <c r="B79" s="6">
        <v>75101</v>
      </c>
      <c r="C79" s="6">
        <v>4300</v>
      </c>
      <c r="D79" s="14" t="s">
        <v>19</v>
      </c>
      <c r="E79" s="7">
        <v>646</v>
      </c>
      <c r="F79" s="7">
        <v>646</v>
      </c>
      <c r="G79" s="35">
        <f t="shared" si="1"/>
        <v>100</v>
      </c>
    </row>
    <row r="80" spans="1:7" ht="63.75" x14ac:dyDescent="0.2">
      <c r="A80" s="26"/>
      <c r="B80" s="27">
        <v>75101</v>
      </c>
      <c r="C80" s="27" t="s">
        <v>6</v>
      </c>
      <c r="D80" s="28" t="s">
        <v>44</v>
      </c>
      <c r="E80" s="29">
        <f>SUM(E79)</f>
        <v>646</v>
      </c>
      <c r="F80" s="29">
        <f>SUM(F79)</f>
        <v>646</v>
      </c>
      <c r="G80" s="35">
        <f t="shared" si="1"/>
        <v>100</v>
      </c>
    </row>
    <row r="81" spans="1:7" ht="51" x14ac:dyDescent="0.2">
      <c r="A81" s="30">
        <v>751</v>
      </c>
      <c r="B81" s="31"/>
      <c r="C81" s="31" t="s">
        <v>7</v>
      </c>
      <c r="D81" s="32" t="s">
        <v>43</v>
      </c>
      <c r="E81" s="33">
        <f>SUM(E80)</f>
        <v>646</v>
      </c>
      <c r="F81" s="33">
        <f>SUM(F80)</f>
        <v>646</v>
      </c>
      <c r="G81" s="35">
        <f t="shared" si="1"/>
        <v>100</v>
      </c>
    </row>
    <row r="82" spans="1:7" s="41" customFormat="1" ht="25.5" x14ac:dyDescent="0.2">
      <c r="A82" s="43">
        <v>752</v>
      </c>
      <c r="B82" s="38">
        <v>75212</v>
      </c>
      <c r="C82" s="38">
        <v>4210</v>
      </c>
      <c r="D82" s="14" t="s">
        <v>14</v>
      </c>
      <c r="E82" s="40">
        <v>500</v>
      </c>
      <c r="F82" s="40">
        <v>500</v>
      </c>
      <c r="G82" s="35">
        <f t="shared" si="1"/>
        <v>100</v>
      </c>
    </row>
    <row r="83" spans="1:7" s="42" customFormat="1" ht="25.5" x14ac:dyDescent="0.2">
      <c r="A83" s="44"/>
      <c r="B83" s="17">
        <v>75212</v>
      </c>
      <c r="C83" s="17" t="s">
        <v>6</v>
      </c>
      <c r="D83" s="18" t="s">
        <v>111</v>
      </c>
      <c r="E83" s="19">
        <f>SUM(E82)</f>
        <v>500</v>
      </c>
      <c r="F83" s="19">
        <f>SUM(F82)</f>
        <v>500</v>
      </c>
      <c r="G83" s="48">
        <f t="shared" si="1"/>
        <v>100</v>
      </c>
    </row>
    <row r="84" spans="1:7" ht="21" customHeight="1" x14ac:dyDescent="0.2">
      <c r="A84" s="30">
        <v>752</v>
      </c>
      <c r="B84" s="31"/>
      <c r="C84" s="31" t="s">
        <v>7</v>
      </c>
      <c r="D84" s="32" t="s">
        <v>112</v>
      </c>
      <c r="E84" s="33">
        <f>SUM(E83)</f>
        <v>500</v>
      </c>
      <c r="F84" s="33">
        <f>SUM(F83)</f>
        <v>500</v>
      </c>
      <c r="G84" s="35">
        <f t="shared" si="1"/>
        <v>100</v>
      </c>
    </row>
    <row r="85" spans="1:7" ht="25.5" x14ac:dyDescent="0.2">
      <c r="A85" s="8">
        <v>754</v>
      </c>
      <c r="B85" s="6">
        <v>75412</v>
      </c>
      <c r="C85" s="6">
        <v>3030</v>
      </c>
      <c r="D85" s="14" t="s">
        <v>29</v>
      </c>
      <c r="E85" s="7">
        <v>12000</v>
      </c>
      <c r="F85" s="7">
        <v>11016.42</v>
      </c>
      <c r="G85" s="35">
        <f t="shared" si="1"/>
        <v>91.8035</v>
      </c>
    </row>
    <row r="86" spans="1:7" ht="27" customHeight="1" x14ac:dyDescent="0.2">
      <c r="A86" s="8"/>
      <c r="B86" s="6"/>
      <c r="C86" s="6">
        <v>4110</v>
      </c>
      <c r="D86" s="14" t="s">
        <v>25</v>
      </c>
      <c r="E86" s="7">
        <v>7000</v>
      </c>
      <c r="F86" s="7">
        <v>6258.6</v>
      </c>
      <c r="G86" s="35">
        <f t="shared" si="1"/>
        <v>89.408571428571435</v>
      </c>
    </row>
    <row r="87" spans="1:7" ht="25.5" x14ac:dyDescent="0.2">
      <c r="A87" s="8"/>
      <c r="B87" s="6"/>
      <c r="C87" s="6">
        <v>4170</v>
      </c>
      <c r="D87" s="14" t="s">
        <v>34</v>
      </c>
      <c r="E87" s="7">
        <v>57000</v>
      </c>
      <c r="F87" s="7">
        <v>55920</v>
      </c>
      <c r="G87" s="35">
        <f t="shared" si="1"/>
        <v>98.10526315789474</v>
      </c>
    </row>
    <row r="88" spans="1:7" ht="25.5" x14ac:dyDescent="0.2">
      <c r="A88" s="8"/>
      <c r="B88" s="6"/>
      <c r="C88" s="6">
        <v>4210</v>
      </c>
      <c r="D88" s="14" t="s">
        <v>14</v>
      </c>
      <c r="E88" s="7">
        <v>48300</v>
      </c>
      <c r="F88" s="7">
        <v>46710.96</v>
      </c>
      <c r="G88" s="35">
        <f t="shared" si="1"/>
        <v>96.71006211180125</v>
      </c>
    </row>
    <row r="89" spans="1:7" ht="17.25" customHeight="1" x14ac:dyDescent="0.2">
      <c r="A89" s="8"/>
      <c r="B89" s="6"/>
      <c r="C89" s="6">
        <v>4260</v>
      </c>
      <c r="D89" s="14" t="s">
        <v>35</v>
      </c>
      <c r="E89" s="7">
        <v>17000</v>
      </c>
      <c r="F89" s="7">
        <v>13941.53</v>
      </c>
      <c r="G89" s="35">
        <f t="shared" si="1"/>
        <v>82.009</v>
      </c>
    </row>
    <row r="90" spans="1:7" ht="25.5" x14ac:dyDescent="0.2">
      <c r="A90" s="8"/>
      <c r="B90" s="6"/>
      <c r="C90" s="6">
        <v>4270</v>
      </c>
      <c r="D90" s="39" t="s">
        <v>18</v>
      </c>
      <c r="E90" s="7">
        <v>18000</v>
      </c>
      <c r="F90" s="7">
        <v>13976</v>
      </c>
      <c r="G90" s="35">
        <f t="shared" si="1"/>
        <v>77.644444444444446</v>
      </c>
    </row>
    <row r="91" spans="1:7" ht="18.75" customHeight="1" x14ac:dyDescent="0.2">
      <c r="A91" s="8"/>
      <c r="B91" s="6"/>
      <c r="C91" s="6">
        <v>4280</v>
      </c>
      <c r="D91" s="39" t="s">
        <v>36</v>
      </c>
      <c r="E91" s="7">
        <v>1700</v>
      </c>
      <c r="F91" s="7">
        <v>1650</v>
      </c>
      <c r="G91" s="35">
        <f t="shared" si="1"/>
        <v>97.058823529411768</v>
      </c>
    </row>
    <row r="92" spans="1:7" ht="18" customHeight="1" x14ac:dyDescent="0.2">
      <c r="A92" s="8"/>
      <c r="B92" s="6"/>
      <c r="C92" s="6">
        <v>4300</v>
      </c>
      <c r="D92" s="14" t="s">
        <v>19</v>
      </c>
      <c r="E92" s="7">
        <v>5000</v>
      </c>
      <c r="F92" s="7">
        <v>3373.32</v>
      </c>
      <c r="G92" s="35">
        <f t="shared" si="1"/>
        <v>67.466400000000007</v>
      </c>
    </row>
    <row r="93" spans="1:7" ht="51" x14ac:dyDescent="0.2">
      <c r="A93" s="8"/>
      <c r="B93" s="6"/>
      <c r="C93" s="6">
        <v>4360</v>
      </c>
      <c r="D93" s="14" t="s">
        <v>38</v>
      </c>
      <c r="E93" s="7">
        <v>600</v>
      </c>
      <c r="F93" s="7">
        <v>200</v>
      </c>
      <c r="G93" s="35">
        <f t="shared" si="1"/>
        <v>33.333333333333329</v>
      </c>
    </row>
    <row r="94" spans="1:7" ht="18.75" customHeight="1" x14ac:dyDescent="0.2">
      <c r="A94" s="8"/>
      <c r="B94" s="6"/>
      <c r="C94" s="6">
        <v>4430</v>
      </c>
      <c r="D94" s="14" t="s">
        <v>15</v>
      </c>
      <c r="E94" s="7">
        <v>9500</v>
      </c>
      <c r="F94" s="7">
        <v>6045.6</v>
      </c>
      <c r="G94" s="35">
        <f t="shared" si="1"/>
        <v>63.637894736842107</v>
      </c>
    </row>
    <row r="95" spans="1:7" ht="102.75" customHeight="1" x14ac:dyDescent="0.2">
      <c r="A95" s="8"/>
      <c r="B95" s="6"/>
      <c r="C95" s="6">
        <v>6230</v>
      </c>
      <c r="D95" s="39" t="s">
        <v>113</v>
      </c>
      <c r="E95" s="7">
        <v>53968.49</v>
      </c>
      <c r="F95" s="7">
        <v>52289.09</v>
      </c>
      <c r="G95" s="35">
        <f t="shared" si="1"/>
        <v>96.888184197853221</v>
      </c>
    </row>
    <row r="96" spans="1:7" ht="25.5" x14ac:dyDescent="0.2">
      <c r="A96" s="26"/>
      <c r="B96" s="27">
        <v>75412</v>
      </c>
      <c r="C96" s="27" t="s">
        <v>6</v>
      </c>
      <c r="D96" s="28" t="s">
        <v>45</v>
      </c>
      <c r="E96" s="29">
        <f>SUM(E85:E95)</f>
        <v>230068.49</v>
      </c>
      <c r="F96" s="29">
        <f>SUM(F85:F95)</f>
        <v>211381.52000000002</v>
      </c>
      <c r="G96" s="35">
        <f t="shared" si="1"/>
        <v>91.877649129613545</v>
      </c>
    </row>
    <row r="97" spans="1:7" ht="22.5" customHeight="1" x14ac:dyDescent="0.2">
      <c r="A97" s="8">
        <v>754</v>
      </c>
      <c r="B97" s="6">
        <v>75414</v>
      </c>
      <c r="C97" s="6">
        <v>4300</v>
      </c>
      <c r="D97" s="14" t="s">
        <v>19</v>
      </c>
      <c r="E97" s="7">
        <v>200</v>
      </c>
      <c r="F97" s="7">
        <v>200</v>
      </c>
      <c r="G97" s="35">
        <f t="shared" si="1"/>
        <v>100</v>
      </c>
    </row>
    <row r="98" spans="1:7" ht="25.5" customHeight="1" x14ac:dyDescent="0.2">
      <c r="A98" s="8"/>
      <c r="B98" s="6"/>
      <c r="C98" s="6">
        <v>4410</v>
      </c>
      <c r="D98" s="14" t="s">
        <v>31</v>
      </c>
      <c r="E98" s="7">
        <v>100</v>
      </c>
      <c r="F98" s="7">
        <v>100</v>
      </c>
      <c r="G98" s="35">
        <f t="shared" si="1"/>
        <v>100</v>
      </c>
    </row>
    <row r="99" spans="1:7" ht="24" customHeight="1" x14ac:dyDescent="0.2">
      <c r="A99" s="26"/>
      <c r="B99" s="27">
        <v>75414</v>
      </c>
      <c r="C99" s="27" t="s">
        <v>6</v>
      </c>
      <c r="D99" s="28" t="s">
        <v>46</v>
      </c>
      <c r="E99" s="29">
        <f>SUM(E97:E98)</f>
        <v>300</v>
      </c>
      <c r="F99" s="29">
        <f>SUM(F97:F98)</f>
        <v>300</v>
      </c>
      <c r="G99" s="35">
        <f t="shared" si="1"/>
        <v>100</v>
      </c>
    </row>
    <row r="100" spans="1:7" ht="38.25" x14ac:dyDescent="0.2">
      <c r="A100" s="30">
        <v>754</v>
      </c>
      <c r="B100" s="31"/>
      <c r="C100" s="31" t="s">
        <v>7</v>
      </c>
      <c r="D100" s="32" t="s">
        <v>47</v>
      </c>
      <c r="E100" s="33">
        <f>SUM(E96,E99)</f>
        <v>230368.49</v>
      </c>
      <c r="F100" s="33">
        <f>SUM(F96,F99)</f>
        <v>211681.52000000002</v>
      </c>
      <c r="G100" s="35">
        <f t="shared" si="1"/>
        <v>91.88822655390068</v>
      </c>
    </row>
    <row r="101" spans="1:7" s="41" customFormat="1" ht="20.25" customHeight="1" x14ac:dyDescent="0.2">
      <c r="A101" s="43">
        <v>757</v>
      </c>
      <c r="B101" s="38">
        <v>75702</v>
      </c>
      <c r="C101" s="38">
        <v>4300</v>
      </c>
      <c r="D101" s="14" t="s">
        <v>19</v>
      </c>
      <c r="E101" s="40">
        <v>291</v>
      </c>
      <c r="F101" s="40">
        <v>290.27</v>
      </c>
      <c r="G101" s="35">
        <f t="shared" si="1"/>
        <v>99.749140893470795</v>
      </c>
    </row>
    <row r="102" spans="1:7" ht="87.75" customHeight="1" x14ac:dyDescent="0.2">
      <c r="A102" s="8"/>
      <c r="B102" s="6"/>
      <c r="C102" s="6">
        <v>8110</v>
      </c>
      <c r="D102" s="49" t="s">
        <v>94</v>
      </c>
      <c r="E102" s="40">
        <v>210709</v>
      </c>
      <c r="F102" s="7">
        <v>200889.76</v>
      </c>
      <c r="G102" s="35">
        <f t="shared" si="1"/>
        <v>95.339904797611879</v>
      </c>
    </row>
    <row r="103" spans="1:7" ht="54.75" customHeight="1" x14ac:dyDescent="0.2">
      <c r="A103" s="26"/>
      <c r="B103" s="27">
        <v>75702</v>
      </c>
      <c r="C103" s="27" t="s">
        <v>6</v>
      </c>
      <c r="D103" s="28" t="s">
        <v>49</v>
      </c>
      <c r="E103" s="29">
        <f>SUM(E101:E102)</f>
        <v>211000</v>
      </c>
      <c r="F103" s="29">
        <f>SUM(F101:F102)</f>
        <v>201180.03</v>
      </c>
      <c r="G103" s="35">
        <f t="shared" si="1"/>
        <v>95.345985781990521</v>
      </c>
    </row>
    <row r="104" spans="1:7" ht="25.5" x14ac:dyDescent="0.2">
      <c r="A104" s="30">
        <v>757</v>
      </c>
      <c r="B104" s="31"/>
      <c r="C104" s="31" t="s">
        <v>7</v>
      </c>
      <c r="D104" s="32" t="s">
        <v>50</v>
      </c>
      <c r="E104" s="33">
        <f>SUM(E103)</f>
        <v>211000</v>
      </c>
      <c r="F104" s="33">
        <f>SUM(F103)</f>
        <v>201180.03</v>
      </c>
      <c r="G104" s="35">
        <f t="shared" si="1"/>
        <v>95.345985781990521</v>
      </c>
    </row>
    <row r="105" spans="1:7" ht="20.25" customHeight="1" x14ac:dyDescent="0.2">
      <c r="A105" s="8">
        <v>758</v>
      </c>
      <c r="B105" s="6">
        <v>75818</v>
      </c>
      <c r="C105" s="6">
        <v>4810</v>
      </c>
      <c r="D105" s="14" t="s">
        <v>51</v>
      </c>
      <c r="E105" s="7">
        <v>160044.76999999999</v>
      </c>
      <c r="F105" s="6">
        <v>0</v>
      </c>
      <c r="G105" s="35">
        <f t="shared" si="1"/>
        <v>0</v>
      </c>
    </row>
    <row r="106" spans="1:7" ht="25.5" customHeight="1" x14ac:dyDescent="0.2">
      <c r="A106" s="26"/>
      <c r="B106" s="27">
        <v>75818</v>
      </c>
      <c r="C106" s="27" t="s">
        <v>6</v>
      </c>
      <c r="D106" s="28" t="s">
        <v>53</v>
      </c>
      <c r="E106" s="29">
        <f>SUM(E105)</f>
        <v>160044.76999999999</v>
      </c>
      <c r="F106" s="27">
        <v>0</v>
      </c>
      <c r="G106" s="35">
        <f t="shared" si="1"/>
        <v>0</v>
      </c>
    </row>
    <row r="107" spans="1:7" ht="22.5" customHeight="1" x14ac:dyDescent="0.2">
      <c r="A107" s="30">
        <v>758</v>
      </c>
      <c r="B107" s="31"/>
      <c r="C107" s="31" t="s">
        <v>7</v>
      </c>
      <c r="D107" s="32" t="s">
        <v>52</v>
      </c>
      <c r="E107" s="33">
        <f>SUM(E106)</f>
        <v>160044.76999999999</v>
      </c>
      <c r="F107" s="33">
        <f>SUM(F106)</f>
        <v>0</v>
      </c>
      <c r="G107" s="35">
        <f t="shared" si="1"/>
        <v>0</v>
      </c>
    </row>
    <row r="108" spans="1:7" ht="38.25" x14ac:dyDescent="0.2">
      <c r="A108" s="8">
        <v>801</v>
      </c>
      <c r="B108" s="6">
        <v>80101</v>
      </c>
      <c r="C108" s="6">
        <v>3020</v>
      </c>
      <c r="D108" s="14" t="s">
        <v>33</v>
      </c>
      <c r="E108" s="7">
        <v>181121</v>
      </c>
      <c r="F108" s="7">
        <v>180520.11</v>
      </c>
      <c r="G108" s="35">
        <f t="shared" si="1"/>
        <v>99.668238359991378</v>
      </c>
    </row>
    <row r="109" spans="1:7" ht="25.5" x14ac:dyDescent="0.2">
      <c r="A109" s="8"/>
      <c r="B109" s="6"/>
      <c r="C109" s="6">
        <v>4010</v>
      </c>
      <c r="D109" s="14" t="s">
        <v>23</v>
      </c>
      <c r="E109" s="7">
        <v>1960972</v>
      </c>
      <c r="F109" s="7">
        <v>1942260.27</v>
      </c>
      <c r="G109" s="35">
        <f t="shared" si="1"/>
        <v>99.045793106683831</v>
      </c>
    </row>
    <row r="110" spans="1:7" ht="25.5" x14ac:dyDescent="0.2">
      <c r="A110" s="8"/>
      <c r="B110" s="6"/>
      <c r="C110" s="6">
        <v>4040</v>
      </c>
      <c r="D110" s="14" t="s">
        <v>24</v>
      </c>
      <c r="E110" s="7">
        <v>149906</v>
      </c>
      <c r="F110" s="7">
        <v>149904.39000000001</v>
      </c>
      <c r="G110" s="35">
        <f t="shared" si="1"/>
        <v>99.998925993622677</v>
      </c>
    </row>
    <row r="111" spans="1:7" ht="27" customHeight="1" x14ac:dyDescent="0.2">
      <c r="A111" s="8"/>
      <c r="B111" s="6"/>
      <c r="C111" s="6">
        <v>4110</v>
      </c>
      <c r="D111" s="14" t="s">
        <v>25</v>
      </c>
      <c r="E111" s="7">
        <v>383468</v>
      </c>
      <c r="F111" s="7">
        <v>381932.91</v>
      </c>
      <c r="G111" s="35">
        <f t="shared" si="1"/>
        <v>99.599682372453501</v>
      </c>
    </row>
    <row r="112" spans="1:7" ht="25.5" x14ac:dyDescent="0.2">
      <c r="A112" s="8"/>
      <c r="B112" s="6"/>
      <c r="C112" s="6">
        <v>4120</v>
      </c>
      <c r="D112" s="14" t="s">
        <v>26</v>
      </c>
      <c r="E112" s="7">
        <v>48900</v>
      </c>
      <c r="F112" s="7">
        <v>47116.35</v>
      </c>
      <c r="G112" s="35">
        <f t="shared" si="1"/>
        <v>96.352453987730058</v>
      </c>
    </row>
    <row r="113" spans="1:7" ht="25.5" x14ac:dyDescent="0.2">
      <c r="A113" s="8"/>
      <c r="B113" s="6"/>
      <c r="C113" s="6">
        <v>4170</v>
      </c>
      <c r="D113" s="14" t="s">
        <v>34</v>
      </c>
      <c r="E113" s="7">
        <v>400</v>
      </c>
      <c r="F113" s="7">
        <v>400</v>
      </c>
      <c r="G113" s="35">
        <f t="shared" si="1"/>
        <v>100</v>
      </c>
    </row>
    <row r="114" spans="1:7" ht="25.5" x14ac:dyDescent="0.2">
      <c r="A114" s="8"/>
      <c r="B114" s="6"/>
      <c r="C114" s="6">
        <v>4210</v>
      </c>
      <c r="D114" s="14" t="s">
        <v>14</v>
      </c>
      <c r="E114" s="7">
        <v>182467</v>
      </c>
      <c r="F114" s="7">
        <v>181684.15</v>
      </c>
      <c r="G114" s="35">
        <f t="shared" ref="G114:G175" si="2">(F114/E114)*100</f>
        <v>99.570963516690696</v>
      </c>
    </row>
    <row r="115" spans="1:7" ht="51" x14ac:dyDescent="0.2">
      <c r="A115" s="8"/>
      <c r="B115" s="6"/>
      <c r="C115" s="6">
        <v>4240</v>
      </c>
      <c r="D115" s="14" t="s">
        <v>54</v>
      </c>
      <c r="E115" s="7">
        <v>3000</v>
      </c>
      <c r="F115" s="7">
        <v>2989.93</v>
      </c>
      <c r="G115" s="35">
        <f t="shared" si="2"/>
        <v>99.664333333333332</v>
      </c>
    </row>
    <row r="116" spans="1:7" ht="17.25" customHeight="1" x14ac:dyDescent="0.2">
      <c r="A116" s="8"/>
      <c r="B116" s="6"/>
      <c r="C116" s="6">
        <v>4260</v>
      </c>
      <c r="D116" s="14" t="s">
        <v>35</v>
      </c>
      <c r="E116" s="7">
        <v>42200</v>
      </c>
      <c r="F116" s="7">
        <v>35754.57</v>
      </c>
      <c r="G116" s="35">
        <f t="shared" si="2"/>
        <v>84.726469194312799</v>
      </c>
    </row>
    <row r="117" spans="1:7" ht="25.5" x14ac:dyDescent="0.2">
      <c r="A117" s="8"/>
      <c r="B117" s="6"/>
      <c r="C117" s="6">
        <v>4270</v>
      </c>
      <c r="D117" s="14" t="s">
        <v>18</v>
      </c>
      <c r="E117" s="7">
        <v>11107</v>
      </c>
      <c r="F117" s="7">
        <v>11106.4</v>
      </c>
      <c r="G117" s="35">
        <f t="shared" si="2"/>
        <v>99.994598001260456</v>
      </c>
    </row>
    <row r="118" spans="1:7" ht="18" customHeight="1" x14ac:dyDescent="0.2">
      <c r="A118" s="8"/>
      <c r="B118" s="6"/>
      <c r="C118" s="6">
        <v>4280</v>
      </c>
      <c r="D118" s="14" t="s">
        <v>36</v>
      </c>
      <c r="E118" s="7">
        <v>1706</v>
      </c>
      <c r="F118" s="7">
        <v>1560</v>
      </c>
      <c r="G118" s="35">
        <f t="shared" si="2"/>
        <v>91.441969519343488</v>
      </c>
    </row>
    <row r="119" spans="1:7" ht="20.25" customHeight="1" x14ac:dyDescent="0.2">
      <c r="A119" s="8"/>
      <c r="B119" s="6"/>
      <c r="C119" s="6">
        <v>4300</v>
      </c>
      <c r="D119" s="14" t="s">
        <v>19</v>
      </c>
      <c r="E119" s="7">
        <v>51920</v>
      </c>
      <c r="F119" s="7">
        <v>49081.51</v>
      </c>
      <c r="G119" s="35">
        <f t="shared" si="2"/>
        <v>94.532954545454544</v>
      </c>
    </row>
    <row r="120" spans="1:7" ht="25.5" x14ac:dyDescent="0.2">
      <c r="A120" s="8"/>
      <c r="B120" s="6"/>
      <c r="C120" s="6">
        <v>4350</v>
      </c>
      <c r="D120" s="14" t="s">
        <v>37</v>
      </c>
      <c r="E120" s="7">
        <v>702</v>
      </c>
      <c r="F120" s="7">
        <v>701.76</v>
      </c>
      <c r="G120" s="35">
        <f t="shared" si="2"/>
        <v>99.965811965811966</v>
      </c>
    </row>
    <row r="121" spans="1:7" ht="51" x14ac:dyDescent="0.2">
      <c r="A121" s="8"/>
      <c r="B121" s="6"/>
      <c r="C121" s="6">
        <v>4370</v>
      </c>
      <c r="D121" s="14" t="s">
        <v>30</v>
      </c>
      <c r="E121" s="7">
        <v>4000</v>
      </c>
      <c r="F121" s="7">
        <v>3648.96</v>
      </c>
      <c r="G121" s="35">
        <f t="shared" si="2"/>
        <v>91.224000000000004</v>
      </c>
    </row>
    <row r="122" spans="1:7" ht="25.5" x14ac:dyDescent="0.2">
      <c r="A122" s="8"/>
      <c r="B122" s="6"/>
      <c r="C122" s="6">
        <v>4410</v>
      </c>
      <c r="D122" s="14" t="s">
        <v>31</v>
      </c>
      <c r="E122" s="7">
        <v>4060</v>
      </c>
      <c r="F122" s="7">
        <v>3758.4</v>
      </c>
      <c r="G122" s="35">
        <f t="shared" si="2"/>
        <v>92.571428571428569</v>
      </c>
    </row>
    <row r="123" spans="1:7" ht="18.75" customHeight="1" x14ac:dyDescent="0.2">
      <c r="A123" s="8"/>
      <c r="B123" s="6"/>
      <c r="C123" s="6">
        <v>4430</v>
      </c>
      <c r="D123" s="14" t="s">
        <v>15</v>
      </c>
      <c r="E123" s="7">
        <v>7270</v>
      </c>
      <c r="F123" s="7">
        <v>7269.75</v>
      </c>
      <c r="G123" s="35">
        <f t="shared" si="2"/>
        <v>99.996561210453919</v>
      </c>
    </row>
    <row r="124" spans="1:7" ht="38.25" x14ac:dyDescent="0.2">
      <c r="A124" s="8"/>
      <c r="B124" s="6"/>
      <c r="C124" s="6">
        <v>4440</v>
      </c>
      <c r="D124" s="14" t="s">
        <v>27</v>
      </c>
      <c r="E124" s="7">
        <v>109901</v>
      </c>
      <c r="F124" s="7">
        <v>109899.57</v>
      </c>
      <c r="G124" s="35">
        <f t="shared" si="2"/>
        <v>99.998698828946047</v>
      </c>
    </row>
    <row r="125" spans="1:7" ht="42" customHeight="1" x14ac:dyDescent="0.2">
      <c r="A125" s="8"/>
      <c r="B125" s="6"/>
      <c r="C125" s="6">
        <v>4700</v>
      </c>
      <c r="D125" s="14" t="s">
        <v>39</v>
      </c>
      <c r="E125" s="7">
        <v>1380</v>
      </c>
      <c r="F125" s="7">
        <v>1380</v>
      </c>
      <c r="G125" s="35">
        <f t="shared" si="2"/>
        <v>100</v>
      </c>
    </row>
    <row r="126" spans="1:7" ht="38.25" x14ac:dyDescent="0.2">
      <c r="A126" s="8"/>
      <c r="B126" s="6"/>
      <c r="C126" s="6">
        <v>6060</v>
      </c>
      <c r="D126" s="39" t="s">
        <v>20</v>
      </c>
      <c r="E126" s="7">
        <v>15000</v>
      </c>
      <c r="F126" s="7">
        <v>15000</v>
      </c>
      <c r="G126" s="35">
        <f t="shared" si="2"/>
        <v>100</v>
      </c>
    </row>
    <row r="127" spans="1:7" ht="24" customHeight="1" x14ac:dyDescent="0.2">
      <c r="A127" s="26"/>
      <c r="B127" s="27">
        <v>80101</v>
      </c>
      <c r="C127" s="27" t="s">
        <v>6</v>
      </c>
      <c r="D127" s="28" t="s">
        <v>55</v>
      </c>
      <c r="E127" s="29">
        <f>SUM(E108:E126)</f>
        <v>3159480</v>
      </c>
      <c r="F127" s="29">
        <f>SUM(F108:F126)</f>
        <v>3125969.0299999993</v>
      </c>
      <c r="G127" s="35">
        <f t="shared" si="2"/>
        <v>98.939351728765473</v>
      </c>
    </row>
    <row r="128" spans="1:7" ht="38.25" x14ac:dyDescent="0.2">
      <c r="A128" s="8">
        <v>801</v>
      </c>
      <c r="B128" s="6">
        <v>80103</v>
      </c>
      <c r="C128" s="6">
        <v>3020</v>
      </c>
      <c r="D128" s="14" t="s">
        <v>33</v>
      </c>
      <c r="E128" s="7">
        <v>19954</v>
      </c>
      <c r="F128" s="7">
        <v>19933.2</v>
      </c>
      <c r="G128" s="35">
        <f t="shared" si="2"/>
        <v>99.895760248571719</v>
      </c>
    </row>
    <row r="129" spans="1:7" ht="25.5" x14ac:dyDescent="0.2">
      <c r="A129" s="8"/>
      <c r="B129" s="6"/>
      <c r="C129" s="6">
        <v>4010</v>
      </c>
      <c r="D129" s="14" t="s">
        <v>23</v>
      </c>
      <c r="E129" s="7">
        <v>168571</v>
      </c>
      <c r="F129" s="7">
        <v>166362.43</v>
      </c>
      <c r="G129" s="35">
        <f t="shared" si="2"/>
        <v>98.689828024986497</v>
      </c>
    </row>
    <row r="130" spans="1:7" ht="25.5" x14ac:dyDescent="0.2">
      <c r="A130" s="8"/>
      <c r="B130" s="6"/>
      <c r="C130" s="6">
        <v>4040</v>
      </c>
      <c r="D130" s="14" t="s">
        <v>24</v>
      </c>
      <c r="E130" s="7">
        <v>11079</v>
      </c>
      <c r="F130" s="7">
        <v>11076.67</v>
      </c>
      <c r="G130" s="35">
        <f t="shared" si="2"/>
        <v>99.978969221048828</v>
      </c>
    </row>
    <row r="131" spans="1:7" ht="27.75" customHeight="1" x14ac:dyDescent="0.2">
      <c r="A131" s="8"/>
      <c r="B131" s="6"/>
      <c r="C131" s="6">
        <v>4110</v>
      </c>
      <c r="D131" s="14" t="s">
        <v>25</v>
      </c>
      <c r="E131" s="7">
        <v>33450</v>
      </c>
      <c r="F131" s="7">
        <v>32757.39</v>
      </c>
      <c r="G131" s="35">
        <f t="shared" si="2"/>
        <v>97.929417040358743</v>
      </c>
    </row>
    <row r="132" spans="1:7" ht="25.5" x14ac:dyDescent="0.2">
      <c r="A132" s="8"/>
      <c r="B132" s="6"/>
      <c r="C132" s="6">
        <v>4120</v>
      </c>
      <c r="D132" s="14" t="s">
        <v>26</v>
      </c>
      <c r="E132" s="7">
        <v>4800</v>
      </c>
      <c r="F132" s="7">
        <v>4693.3100000000004</v>
      </c>
      <c r="G132" s="35">
        <f t="shared" si="2"/>
        <v>97.77729166666667</v>
      </c>
    </row>
    <row r="133" spans="1:7" ht="35.25" customHeight="1" x14ac:dyDescent="0.2">
      <c r="A133" s="8"/>
      <c r="B133" s="6"/>
      <c r="C133" s="6">
        <v>4240</v>
      </c>
      <c r="D133" s="14" t="s">
        <v>54</v>
      </c>
      <c r="E133" s="7">
        <v>3000</v>
      </c>
      <c r="F133" s="7">
        <v>2969.81</v>
      </c>
      <c r="G133" s="35">
        <f t="shared" si="2"/>
        <v>98.99366666666667</v>
      </c>
    </row>
    <row r="134" spans="1:7" ht="21.75" customHeight="1" x14ac:dyDescent="0.2">
      <c r="A134" s="8"/>
      <c r="B134" s="6"/>
      <c r="C134" s="6">
        <v>4280</v>
      </c>
      <c r="D134" s="14" t="s">
        <v>36</v>
      </c>
      <c r="E134" s="7">
        <v>300</v>
      </c>
      <c r="F134" s="7">
        <v>0</v>
      </c>
      <c r="G134" s="35">
        <f t="shared" si="2"/>
        <v>0</v>
      </c>
    </row>
    <row r="135" spans="1:7" ht="38.25" x14ac:dyDescent="0.2">
      <c r="A135" s="8"/>
      <c r="B135" s="6"/>
      <c r="C135" s="6">
        <v>4440</v>
      </c>
      <c r="D135" s="14" t="s">
        <v>27</v>
      </c>
      <c r="E135" s="7">
        <v>11520</v>
      </c>
      <c r="F135" s="7">
        <v>11519.64</v>
      </c>
      <c r="G135" s="35">
        <f t="shared" si="2"/>
        <v>99.996875000000003</v>
      </c>
    </row>
    <row r="136" spans="1:7" ht="30.75" customHeight="1" x14ac:dyDescent="0.2">
      <c r="A136" s="26"/>
      <c r="B136" s="27">
        <v>80103</v>
      </c>
      <c r="C136" s="27" t="s">
        <v>6</v>
      </c>
      <c r="D136" s="28" t="s">
        <v>56</v>
      </c>
      <c r="E136" s="29">
        <f>SUM(E128:E135)</f>
        <v>252674</v>
      </c>
      <c r="F136" s="29">
        <f>SUM(F128:F135)</f>
        <v>249312.45</v>
      </c>
      <c r="G136" s="35">
        <f t="shared" si="2"/>
        <v>98.66960985301219</v>
      </c>
    </row>
    <row r="137" spans="1:7" s="41" customFormat="1" ht="18.75" customHeight="1" x14ac:dyDescent="0.2">
      <c r="A137" s="43">
        <v>801</v>
      </c>
      <c r="B137" s="38">
        <v>80104</v>
      </c>
      <c r="C137" s="38">
        <v>4430</v>
      </c>
      <c r="D137" s="39" t="s">
        <v>15</v>
      </c>
      <c r="E137" s="40">
        <v>8072</v>
      </c>
      <c r="F137" s="40">
        <v>4880.5</v>
      </c>
      <c r="G137" s="35">
        <f t="shared" si="2"/>
        <v>60.462091179385538</v>
      </c>
    </row>
    <row r="138" spans="1:7" ht="21" customHeight="1" x14ac:dyDescent="0.2">
      <c r="A138" s="26"/>
      <c r="B138" s="27">
        <v>80104</v>
      </c>
      <c r="C138" s="27" t="s">
        <v>6</v>
      </c>
      <c r="D138" s="28" t="s">
        <v>114</v>
      </c>
      <c r="E138" s="29">
        <f>SUM(E137)</f>
        <v>8072</v>
      </c>
      <c r="F138" s="29">
        <f>SUM(F137)</f>
        <v>4880.5</v>
      </c>
      <c r="G138" s="35">
        <f t="shared" si="2"/>
        <v>60.462091179385538</v>
      </c>
    </row>
    <row r="139" spans="1:7" ht="38.25" x14ac:dyDescent="0.2">
      <c r="A139" s="8">
        <v>801</v>
      </c>
      <c r="B139" s="6">
        <v>80110</v>
      </c>
      <c r="C139" s="6">
        <v>3020</v>
      </c>
      <c r="D139" s="14" t="s">
        <v>33</v>
      </c>
      <c r="E139" s="7">
        <v>80204</v>
      </c>
      <c r="F139" s="7">
        <v>80014.86</v>
      </c>
      <c r="G139" s="35">
        <f t="shared" si="2"/>
        <v>99.764176350306727</v>
      </c>
    </row>
    <row r="140" spans="1:7" ht="25.5" x14ac:dyDescent="0.2">
      <c r="A140" s="8"/>
      <c r="B140" s="6"/>
      <c r="C140" s="6">
        <v>4010</v>
      </c>
      <c r="D140" s="14" t="s">
        <v>23</v>
      </c>
      <c r="E140" s="7">
        <v>888849</v>
      </c>
      <c r="F140" s="7">
        <v>887448.7</v>
      </c>
      <c r="G140" s="35">
        <f t="shared" si="2"/>
        <v>99.842459180355718</v>
      </c>
    </row>
    <row r="141" spans="1:7" ht="25.5" x14ac:dyDescent="0.2">
      <c r="A141" s="8"/>
      <c r="B141" s="6"/>
      <c r="C141" s="6">
        <v>4040</v>
      </c>
      <c r="D141" s="14" t="s">
        <v>24</v>
      </c>
      <c r="E141" s="7">
        <v>70634</v>
      </c>
      <c r="F141" s="7">
        <v>70633.78</v>
      </c>
      <c r="G141" s="35">
        <f t="shared" si="2"/>
        <v>99.999688535266301</v>
      </c>
    </row>
    <row r="142" spans="1:7" ht="27.75" customHeight="1" x14ac:dyDescent="0.2">
      <c r="A142" s="8"/>
      <c r="B142" s="6"/>
      <c r="C142" s="6">
        <v>4110</v>
      </c>
      <c r="D142" s="14" t="s">
        <v>25</v>
      </c>
      <c r="E142" s="7">
        <v>184651</v>
      </c>
      <c r="F142" s="7">
        <v>184595.35</v>
      </c>
      <c r="G142" s="35">
        <f t="shared" si="2"/>
        <v>99.969862064110131</v>
      </c>
    </row>
    <row r="143" spans="1:7" ht="25.5" x14ac:dyDescent="0.2">
      <c r="A143" s="8"/>
      <c r="B143" s="6"/>
      <c r="C143" s="6">
        <v>4120</v>
      </c>
      <c r="D143" s="14" t="s">
        <v>26</v>
      </c>
      <c r="E143" s="7">
        <v>21080</v>
      </c>
      <c r="F143" s="7">
        <v>20443.650000000001</v>
      </c>
      <c r="G143" s="35">
        <f t="shared" si="2"/>
        <v>96.981261859582546</v>
      </c>
    </row>
    <row r="144" spans="1:7" ht="25.5" x14ac:dyDescent="0.2">
      <c r="A144" s="8"/>
      <c r="B144" s="6"/>
      <c r="C144" s="6">
        <v>4170</v>
      </c>
      <c r="D144" s="14" t="s">
        <v>34</v>
      </c>
      <c r="E144" s="7">
        <v>3100</v>
      </c>
      <c r="F144" s="7">
        <v>2700</v>
      </c>
      <c r="G144" s="35">
        <f t="shared" si="2"/>
        <v>87.096774193548384</v>
      </c>
    </row>
    <row r="145" spans="1:7" ht="25.5" x14ac:dyDescent="0.2">
      <c r="A145" s="8"/>
      <c r="B145" s="6"/>
      <c r="C145" s="6">
        <v>4210</v>
      </c>
      <c r="D145" s="14" t="s">
        <v>14</v>
      </c>
      <c r="E145" s="7">
        <v>71527</v>
      </c>
      <c r="F145" s="7">
        <v>71407.399999999994</v>
      </c>
      <c r="G145" s="35">
        <f t="shared" si="2"/>
        <v>99.832790414808386</v>
      </c>
    </row>
    <row r="146" spans="1:7" ht="40.5" customHeight="1" x14ac:dyDescent="0.2">
      <c r="A146" s="8"/>
      <c r="B146" s="6"/>
      <c r="C146" s="6">
        <v>4240</v>
      </c>
      <c r="D146" s="14" t="s">
        <v>54</v>
      </c>
      <c r="E146" s="7">
        <v>1000</v>
      </c>
      <c r="F146" s="7">
        <v>999</v>
      </c>
      <c r="G146" s="35">
        <f t="shared" si="2"/>
        <v>99.9</v>
      </c>
    </row>
    <row r="147" spans="1:7" ht="18.75" customHeight="1" x14ac:dyDescent="0.2">
      <c r="A147" s="8"/>
      <c r="B147" s="6"/>
      <c r="C147" s="6">
        <v>4260</v>
      </c>
      <c r="D147" s="14" t="s">
        <v>35</v>
      </c>
      <c r="E147" s="7">
        <v>21000</v>
      </c>
      <c r="F147" s="7">
        <v>17845.669999999998</v>
      </c>
      <c r="G147" s="35">
        <f t="shared" si="2"/>
        <v>84.97938095238095</v>
      </c>
    </row>
    <row r="148" spans="1:7" ht="25.5" x14ac:dyDescent="0.2">
      <c r="A148" s="8"/>
      <c r="B148" s="6"/>
      <c r="C148" s="6">
        <v>4270</v>
      </c>
      <c r="D148" s="14" t="s">
        <v>18</v>
      </c>
      <c r="E148" s="7">
        <v>34037</v>
      </c>
      <c r="F148" s="6">
        <v>33987.89</v>
      </c>
      <c r="G148" s="35">
        <f t="shared" si="2"/>
        <v>99.855715838646177</v>
      </c>
    </row>
    <row r="149" spans="1:7" ht="20.25" customHeight="1" x14ac:dyDescent="0.2">
      <c r="A149" s="8"/>
      <c r="B149" s="6"/>
      <c r="C149" s="6">
        <v>4280</v>
      </c>
      <c r="D149" s="14" t="s">
        <v>36</v>
      </c>
      <c r="E149" s="7">
        <v>1120</v>
      </c>
      <c r="F149" s="7">
        <v>1060</v>
      </c>
      <c r="G149" s="35">
        <f t="shared" si="2"/>
        <v>94.642857142857139</v>
      </c>
    </row>
    <row r="150" spans="1:7" ht="20.25" customHeight="1" x14ac:dyDescent="0.2">
      <c r="A150" s="8"/>
      <c r="B150" s="6"/>
      <c r="C150" s="6">
        <v>4300</v>
      </c>
      <c r="D150" s="14" t="s">
        <v>19</v>
      </c>
      <c r="E150" s="7">
        <v>23749</v>
      </c>
      <c r="F150" s="7">
        <v>23275.67</v>
      </c>
      <c r="G150" s="35">
        <f t="shared" si="2"/>
        <v>98.00694766095414</v>
      </c>
    </row>
    <row r="151" spans="1:7" ht="26.25" customHeight="1" x14ac:dyDescent="0.2">
      <c r="A151" s="8"/>
      <c r="B151" s="6"/>
      <c r="C151" s="6">
        <v>4350</v>
      </c>
      <c r="D151" s="14" t="s">
        <v>37</v>
      </c>
      <c r="E151" s="7">
        <v>351</v>
      </c>
      <c r="F151" s="7">
        <v>350.88</v>
      </c>
      <c r="G151" s="35">
        <f t="shared" si="2"/>
        <v>99.965811965811966</v>
      </c>
    </row>
    <row r="152" spans="1:7" ht="51" x14ac:dyDescent="0.2">
      <c r="A152" s="8"/>
      <c r="B152" s="6"/>
      <c r="C152" s="6">
        <v>4370</v>
      </c>
      <c r="D152" s="14" t="s">
        <v>30</v>
      </c>
      <c r="E152" s="7">
        <v>1400</v>
      </c>
      <c r="F152" s="7">
        <v>1256.3699999999999</v>
      </c>
      <c r="G152" s="35">
        <f t="shared" si="2"/>
        <v>89.740714285714276</v>
      </c>
    </row>
    <row r="153" spans="1:7" ht="25.5" x14ac:dyDescent="0.2">
      <c r="A153" s="8"/>
      <c r="B153" s="6"/>
      <c r="C153" s="6">
        <v>4410</v>
      </c>
      <c r="D153" s="14" t="s">
        <v>31</v>
      </c>
      <c r="E153" s="7">
        <v>2000</v>
      </c>
      <c r="F153" s="7">
        <v>1991.6</v>
      </c>
      <c r="G153" s="35">
        <f t="shared" si="2"/>
        <v>99.579999999999984</v>
      </c>
    </row>
    <row r="154" spans="1:7" ht="19.5" customHeight="1" x14ac:dyDescent="0.2">
      <c r="A154" s="8"/>
      <c r="B154" s="6"/>
      <c r="C154" s="6">
        <v>4430</v>
      </c>
      <c r="D154" s="14" t="s">
        <v>15</v>
      </c>
      <c r="E154" s="7">
        <v>2338</v>
      </c>
      <c r="F154" s="7">
        <v>2337.75</v>
      </c>
      <c r="G154" s="35">
        <f t="shared" si="2"/>
        <v>99.98930710008554</v>
      </c>
    </row>
    <row r="155" spans="1:7" ht="38.25" x14ac:dyDescent="0.2">
      <c r="A155" s="8"/>
      <c r="B155" s="6"/>
      <c r="C155" s="6">
        <v>4440</v>
      </c>
      <c r="D155" s="14" t="s">
        <v>27</v>
      </c>
      <c r="E155" s="7">
        <v>52219</v>
      </c>
      <c r="F155" s="7">
        <v>52218.86</v>
      </c>
      <c r="G155" s="35">
        <f t="shared" si="2"/>
        <v>99.999731898351172</v>
      </c>
    </row>
    <row r="156" spans="1:7" ht="25.5" x14ac:dyDescent="0.2">
      <c r="A156" s="8"/>
      <c r="B156" s="6"/>
      <c r="C156" s="6">
        <v>4480</v>
      </c>
      <c r="D156" s="39" t="s">
        <v>115</v>
      </c>
      <c r="E156" s="7">
        <v>287</v>
      </c>
      <c r="F156" s="7">
        <v>287</v>
      </c>
      <c r="G156" s="35">
        <f t="shared" si="2"/>
        <v>100</v>
      </c>
    </row>
    <row r="157" spans="1:7" ht="21.75" customHeight="1" x14ac:dyDescent="0.2">
      <c r="A157" s="26"/>
      <c r="B157" s="27">
        <v>80110</v>
      </c>
      <c r="C157" s="27" t="s">
        <v>6</v>
      </c>
      <c r="D157" s="28" t="s">
        <v>57</v>
      </c>
      <c r="E157" s="29">
        <f>SUM(E139:E156)</f>
        <v>1459546</v>
      </c>
      <c r="F157" s="29">
        <f>SUM(F139:F156)</f>
        <v>1452854.4299999997</v>
      </c>
      <c r="G157" s="35">
        <f t="shared" si="2"/>
        <v>99.541530722567131</v>
      </c>
    </row>
    <row r="158" spans="1:7" ht="27" customHeight="1" x14ac:dyDescent="0.2">
      <c r="A158" s="8">
        <v>801</v>
      </c>
      <c r="B158" s="6">
        <v>80113</v>
      </c>
      <c r="C158" s="6">
        <v>4110</v>
      </c>
      <c r="D158" s="14" t="s">
        <v>25</v>
      </c>
      <c r="E158" s="7">
        <v>4934</v>
      </c>
      <c r="F158" s="7">
        <v>4054.76</v>
      </c>
      <c r="G158" s="35">
        <f t="shared" si="2"/>
        <v>82.179975678962307</v>
      </c>
    </row>
    <row r="159" spans="1:7" ht="25.5" x14ac:dyDescent="0.2">
      <c r="A159" s="8"/>
      <c r="B159" s="6"/>
      <c r="C159" s="6">
        <v>4170</v>
      </c>
      <c r="D159" s="14" t="s">
        <v>34</v>
      </c>
      <c r="E159" s="7">
        <v>34000</v>
      </c>
      <c r="F159" s="7">
        <v>32422.5</v>
      </c>
      <c r="G159" s="35">
        <f t="shared" si="2"/>
        <v>95.360294117647058</v>
      </c>
    </row>
    <row r="160" spans="1:7" ht="25.5" x14ac:dyDescent="0.2">
      <c r="A160" s="8"/>
      <c r="B160" s="6"/>
      <c r="C160" s="6">
        <v>4210</v>
      </c>
      <c r="D160" s="14" t="s">
        <v>14</v>
      </c>
      <c r="E160" s="7">
        <v>36372</v>
      </c>
      <c r="F160" s="7">
        <v>23684.36</v>
      </c>
      <c r="G160" s="35">
        <f t="shared" si="2"/>
        <v>65.117013086989999</v>
      </c>
    </row>
    <row r="161" spans="1:7" ht="20.25" customHeight="1" x14ac:dyDescent="0.2">
      <c r="A161" s="8"/>
      <c r="B161" s="6"/>
      <c r="C161" s="6">
        <v>4300</v>
      </c>
      <c r="D161" s="14" t="s">
        <v>19</v>
      </c>
      <c r="E161" s="7">
        <v>270463</v>
      </c>
      <c r="F161" s="7">
        <v>268579.58</v>
      </c>
      <c r="G161" s="35">
        <f t="shared" si="2"/>
        <v>99.303631180605109</v>
      </c>
    </row>
    <row r="162" spans="1:7" ht="25.5" x14ac:dyDescent="0.2">
      <c r="A162" s="26"/>
      <c r="B162" s="27">
        <v>80113</v>
      </c>
      <c r="C162" s="27" t="s">
        <v>6</v>
      </c>
      <c r="D162" s="28" t="s">
        <v>58</v>
      </c>
      <c r="E162" s="29">
        <f>SUM(E158:E161)</f>
        <v>345769</v>
      </c>
      <c r="F162" s="29">
        <f>SUM(F158:F161)</f>
        <v>328741.2</v>
      </c>
      <c r="G162" s="35">
        <f t="shared" si="2"/>
        <v>95.075382697697023</v>
      </c>
    </row>
    <row r="163" spans="1:7" s="41" customFormat="1" ht="25.5" x14ac:dyDescent="0.2">
      <c r="A163" s="43">
        <v>801</v>
      </c>
      <c r="B163" s="38">
        <v>80146</v>
      </c>
      <c r="C163" s="38">
        <v>4210</v>
      </c>
      <c r="D163" s="14" t="s">
        <v>14</v>
      </c>
      <c r="E163" s="40">
        <v>500</v>
      </c>
      <c r="F163" s="40">
        <v>420.41</v>
      </c>
      <c r="G163" s="35">
        <f t="shared" si="2"/>
        <v>84.082000000000008</v>
      </c>
    </row>
    <row r="164" spans="1:7" ht="17.25" customHeight="1" x14ac:dyDescent="0.2">
      <c r="A164" s="8"/>
      <c r="B164" s="6"/>
      <c r="C164" s="6">
        <v>4300</v>
      </c>
      <c r="D164" s="14" t="s">
        <v>19</v>
      </c>
      <c r="E164" s="7">
        <v>17224</v>
      </c>
      <c r="F164" s="7">
        <v>12619</v>
      </c>
      <c r="G164" s="35">
        <f t="shared" si="2"/>
        <v>73.264050162563862</v>
      </c>
    </row>
    <row r="165" spans="1:7" ht="25.5" x14ac:dyDescent="0.2">
      <c r="A165" s="8"/>
      <c r="B165" s="6"/>
      <c r="C165" s="6">
        <v>4410</v>
      </c>
      <c r="D165" s="14" t="s">
        <v>31</v>
      </c>
      <c r="E165" s="7">
        <v>4100</v>
      </c>
      <c r="F165" s="7">
        <v>1963.8</v>
      </c>
      <c r="G165" s="35">
        <f t="shared" si="2"/>
        <v>47.897560975609757</v>
      </c>
    </row>
    <row r="166" spans="1:7" ht="36" customHeight="1" x14ac:dyDescent="0.2">
      <c r="A166" s="8"/>
      <c r="B166" s="6"/>
      <c r="C166" s="6">
        <v>4700</v>
      </c>
      <c r="D166" s="14" t="s">
        <v>39</v>
      </c>
      <c r="E166" s="7">
        <v>3876</v>
      </c>
      <c r="F166" s="7">
        <v>3006.2</v>
      </c>
      <c r="G166" s="35">
        <f t="shared" si="2"/>
        <v>77.559339525283789</v>
      </c>
    </row>
    <row r="167" spans="1:7" ht="24" customHeight="1" x14ac:dyDescent="0.2">
      <c r="A167" s="26"/>
      <c r="B167" s="27">
        <v>80146</v>
      </c>
      <c r="C167" s="27" t="s">
        <v>6</v>
      </c>
      <c r="D167" s="28" t="s">
        <v>59</v>
      </c>
      <c r="E167" s="29">
        <f>SUM(E163:E166)</f>
        <v>25700</v>
      </c>
      <c r="F167" s="29">
        <f>SUM(F163:F166)</f>
        <v>18009.41</v>
      </c>
      <c r="G167" s="35">
        <f t="shared" si="2"/>
        <v>70.075525291828782</v>
      </c>
    </row>
    <row r="168" spans="1:7" ht="38.25" x14ac:dyDescent="0.2">
      <c r="A168" s="8">
        <v>801</v>
      </c>
      <c r="B168" s="6">
        <v>80148</v>
      </c>
      <c r="C168" s="6">
        <v>3020</v>
      </c>
      <c r="D168" s="14" t="s">
        <v>33</v>
      </c>
      <c r="E168" s="7">
        <v>120</v>
      </c>
      <c r="F168" s="7">
        <v>120</v>
      </c>
      <c r="G168" s="35">
        <f t="shared" si="2"/>
        <v>100</v>
      </c>
    </row>
    <row r="169" spans="1:7" ht="25.5" x14ac:dyDescent="0.2">
      <c r="A169" s="8"/>
      <c r="B169" s="6"/>
      <c r="C169" s="6">
        <v>4010</v>
      </c>
      <c r="D169" s="14" t="s">
        <v>23</v>
      </c>
      <c r="E169" s="7">
        <v>44360</v>
      </c>
      <c r="F169" s="7">
        <v>43140.9</v>
      </c>
      <c r="G169" s="35">
        <f t="shared" si="2"/>
        <v>97.251803426510378</v>
      </c>
    </row>
    <row r="170" spans="1:7" ht="25.5" x14ac:dyDescent="0.2">
      <c r="A170" s="8"/>
      <c r="B170" s="6"/>
      <c r="C170" s="6">
        <v>4040</v>
      </c>
      <c r="D170" s="14" t="s">
        <v>24</v>
      </c>
      <c r="E170" s="7">
        <v>4000</v>
      </c>
      <c r="F170" s="7">
        <v>3617.9</v>
      </c>
      <c r="G170" s="35">
        <f t="shared" si="2"/>
        <v>90.447500000000005</v>
      </c>
    </row>
    <row r="171" spans="1:7" ht="27" customHeight="1" x14ac:dyDescent="0.2">
      <c r="A171" s="8"/>
      <c r="B171" s="6"/>
      <c r="C171" s="6">
        <v>4110</v>
      </c>
      <c r="D171" s="14" t="s">
        <v>25</v>
      </c>
      <c r="E171" s="7">
        <v>7300</v>
      </c>
      <c r="F171" s="7">
        <v>7186.18</v>
      </c>
      <c r="G171" s="35">
        <f t="shared" si="2"/>
        <v>98.440821917808222</v>
      </c>
    </row>
    <row r="172" spans="1:7" ht="25.5" x14ac:dyDescent="0.2">
      <c r="A172" s="8"/>
      <c r="B172" s="6"/>
      <c r="C172" s="6">
        <v>4120</v>
      </c>
      <c r="D172" s="14" t="s">
        <v>26</v>
      </c>
      <c r="E172" s="7">
        <v>630</v>
      </c>
      <c r="F172" s="6">
        <v>551.9</v>
      </c>
      <c r="G172" s="35">
        <f t="shared" si="2"/>
        <v>87.603174603174608</v>
      </c>
    </row>
    <row r="173" spans="1:7" ht="25.5" x14ac:dyDescent="0.2">
      <c r="A173" s="8"/>
      <c r="B173" s="6"/>
      <c r="C173" s="6">
        <v>4210</v>
      </c>
      <c r="D173" s="14" t="s">
        <v>14</v>
      </c>
      <c r="E173" s="7">
        <v>3400</v>
      </c>
      <c r="F173" s="7">
        <v>3210.67</v>
      </c>
      <c r="G173" s="35">
        <f t="shared" si="2"/>
        <v>94.4314705882353</v>
      </c>
    </row>
    <row r="174" spans="1:7" ht="20.25" customHeight="1" x14ac:dyDescent="0.2">
      <c r="A174" s="8"/>
      <c r="B174" s="6"/>
      <c r="C174" s="6">
        <v>4220</v>
      </c>
      <c r="D174" s="14" t="s">
        <v>61</v>
      </c>
      <c r="E174" s="7">
        <v>20000</v>
      </c>
      <c r="F174" s="7">
        <v>15181.5</v>
      </c>
      <c r="G174" s="35">
        <f t="shared" si="2"/>
        <v>75.907499999999999</v>
      </c>
    </row>
    <row r="175" spans="1:7" ht="25.5" x14ac:dyDescent="0.2">
      <c r="A175" s="8"/>
      <c r="B175" s="6"/>
      <c r="C175" s="6">
        <v>4280</v>
      </c>
      <c r="D175" s="14" t="s">
        <v>36</v>
      </c>
      <c r="E175" s="7">
        <v>300</v>
      </c>
      <c r="F175" s="7">
        <v>100</v>
      </c>
      <c r="G175" s="35">
        <f t="shared" si="2"/>
        <v>33.333333333333329</v>
      </c>
    </row>
    <row r="176" spans="1:7" ht="20.25" customHeight="1" x14ac:dyDescent="0.2">
      <c r="A176" s="8"/>
      <c r="B176" s="6"/>
      <c r="C176" s="6">
        <v>4300</v>
      </c>
      <c r="D176" s="14" t="s">
        <v>19</v>
      </c>
      <c r="E176" s="7">
        <v>100</v>
      </c>
      <c r="F176" s="7">
        <v>73.8</v>
      </c>
      <c r="G176" s="35">
        <f t="shared" ref="G176:G243" si="3">(F176/E176)*100</f>
        <v>73.8</v>
      </c>
    </row>
    <row r="177" spans="1:7" ht="38.25" x14ac:dyDescent="0.2">
      <c r="A177" s="8"/>
      <c r="B177" s="6"/>
      <c r="C177" s="6">
        <v>4440</v>
      </c>
      <c r="D177" s="14" t="s">
        <v>27</v>
      </c>
      <c r="E177" s="7">
        <v>2188</v>
      </c>
      <c r="F177" s="7">
        <v>2187.86</v>
      </c>
      <c r="G177" s="35">
        <f t="shared" si="3"/>
        <v>99.993601462522861</v>
      </c>
    </row>
    <row r="178" spans="1:7" ht="22.5" customHeight="1" x14ac:dyDescent="0.2">
      <c r="A178" s="26"/>
      <c r="B178" s="27">
        <v>80148</v>
      </c>
      <c r="C178" s="27" t="s">
        <v>6</v>
      </c>
      <c r="D178" s="28" t="s">
        <v>60</v>
      </c>
      <c r="E178" s="29">
        <f>SUM(E168:E177)</f>
        <v>82398</v>
      </c>
      <c r="F178" s="29">
        <f>SUM(F168:F177)</f>
        <v>75370.710000000006</v>
      </c>
      <c r="G178" s="35">
        <f t="shared" si="3"/>
        <v>91.471528435156202</v>
      </c>
    </row>
    <row r="179" spans="1:7" ht="25.5" customHeight="1" x14ac:dyDescent="0.2">
      <c r="A179" s="26">
        <v>801</v>
      </c>
      <c r="B179" s="27">
        <v>80195</v>
      </c>
      <c r="C179" s="27">
        <v>4017</v>
      </c>
      <c r="D179" s="14" t="s">
        <v>23</v>
      </c>
      <c r="E179" s="29">
        <v>6830</v>
      </c>
      <c r="F179" s="29">
        <v>6255.16</v>
      </c>
      <c r="G179" s="35">
        <f t="shared" ref="G179:G180" si="4">(F179/E179)*100</f>
        <v>91.583601756954607</v>
      </c>
    </row>
    <row r="180" spans="1:7" ht="27.75" customHeight="1" x14ac:dyDescent="0.2">
      <c r="A180" s="26"/>
      <c r="B180" s="27"/>
      <c r="C180" s="27">
        <v>4019</v>
      </c>
      <c r="D180" s="14" t="s">
        <v>23</v>
      </c>
      <c r="E180" s="29">
        <v>1205</v>
      </c>
      <c r="F180" s="29">
        <v>1103.8399999999999</v>
      </c>
      <c r="G180" s="35">
        <f t="shared" si="4"/>
        <v>91.604979253112035</v>
      </c>
    </row>
    <row r="181" spans="1:7" ht="26.25" customHeight="1" x14ac:dyDescent="0.2">
      <c r="A181" s="8"/>
      <c r="B181" s="6"/>
      <c r="C181" s="6">
        <v>4117</v>
      </c>
      <c r="D181" s="14" t="s">
        <v>25</v>
      </c>
      <c r="E181" s="7">
        <v>19340.39</v>
      </c>
      <c r="F181" s="7">
        <v>19328.03</v>
      </c>
      <c r="G181" s="35">
        <f t="shared" si="3"/>
        <v>99.936092291830718</v>
      </c>
    </row>
    <row r="182" spans="1:7" ht="28.5" customHeight="1" x14ac:dyDescent="0.2">
      <c r="A182" s="8"/>
      <c r="B182" s="6"/>
      <c r="C182" s="6">
        <v>4119</v>
      </c>
      <c r="D182" s="14" t="s">
        <v>25</v>
      </c>
      <c r="E182" s="7">
        <v>3412.95</v>
      </c>
      <c r="F182" s="7">
        <v>3410.76</v>
      </c>
      <c r="G182" s="35">
        <f t="shared" si="3"/>
        <v>99.935832637454411</v>
      </c>
    </row>
    <row r="183" spans="1:7" ht="25.5" x14ac:dyDescent="0.2">
      <c r="A183" s="8"/>
      <c r="B183" s="6"/>
      <c r="C183" s="6">
        <v>4127</v>
      </c>
      <c r="D183" s="14" t="s">
        <v>26</v>
      </c>
      <c r="E183" s="7">
        <v>1908.4</v>
      </c>
      <c r="F183" s="7">
        <v>1837.57</v>
      </c>
      <c r="G183" s="35">
        <f t="shared" si="3"/>
        <v>96.28851393837769</v>
      </c>
    </row>
    <row r="184" spans="1:7" ht="25.5" x14ac:dyDescent="0.2">
      <c r="A184" s="8"/>
      <c r="B184" s="6"/>
      <c r="C184" s="6">
        <v>4129</v>
      </c>
      <c r="D184" s="14" t="s">
        <v>26</v>
      </c>
      <c r="E184" s="7">
        <v>525.94000000000005</v>
      </c>
      <c r="F184" s="7">
        <v>324.32</v>
      </c>
      <c r="G184" s="35">
        <f t="shared" si="3"/>
        <v>61.664828687682991</v>
      </c>
    </row>
    <row r="185" spans="1:7" ht="25.5" x14ac:dyDescent="0.2">
      <c r="A185" s="8"/>
      <c r="B185" s="6"/>
      <c r="C185" s="6">
        <v>4170</v>
      </c>
      <c r="D185" s="14" t="s">
        <v>34</v>
      </c>
      <c r="E185" s="7">
        <v>1200</v>
      </c>
      <c r="F185" s="7">
        <v>1080</v>
      </c>
      <c r="G185" s="35">
        <f t="shared" si="3"/>
        <v>90</v>
      </c>
    </row>
    <row r="186" spans="1:7" ht="25.5" x14ac:dyDescent="0.2">
      <c r="A186" s="8"/>
      <c r="B186" s="6"/>
      <c r="C186" s="6">
        <v>4177</v>
      </c>
      <c r="D186" s="14" t="s">
        <v>34</v>
      </c>
      <c r="E186" s="7">
        <v>425653.4</v>
      </c>
      <c r="F186" s="7">
        <v>425653.4</v>
      </c>
      <c r="G186" s="35">
        <f t="shared" si="3"/>
        <v>100</v>
      </c>
    </row>
    <row r="187" spans="1:7" ht="25.5" x14ac:dyDescent="0.2">
      <c r="A187" s="8"/>
      <c r="B187" s="6"/>
      <c r="C187" s="6">
        <v>4179</v>
      </c>
      <c r="D187" s="14" t="s">
        <v>34</v>
      </c>
      <c r="E187" s="7">
        <v>52501.24</v>
      </c>
      <c r="F187" s="7">
        <v>52501.24</v>
      </c>
      <c r="G187" s="35">
        <f t="shared" si="3"/>
        <v>100</v>
      </c>
    </row>
    <row r="188" spans="1:7" ht="25.5" x14ac:dyDescent="0.2">
      <c r="A188" s="8"/>
      <c r="B188" s="6"/>
      <c r="C188" s="6">
        <v>4210</v>
      </c>
      <c r="D188" s="14" t="s">
        <v>14</v>
      </c>
      <c r="E188" s="7">
        <v>644</v>
      </c>
      <c r="F188" s="7">
        <v>644</v>
      </c>
      <c r="G188" s="35">
        <f t="shared" si="3"/>
        <v>100</v>
      </c>
    </row>
    <row r="189" spans="1:7" ht="25.5" x14ac:dyDescent="0.2">
      <c r="A189" s="8"/>
      <c r="B189" s="6"/>
      <c r="C189" s="6">
        <v>4217</v>
      </c>
      <c r="D189" s="14" t="s">
        <v>14</v>
      </c>
      <c r="E189" s="7">
        <v>33413.300000000003</v>
      </c>
      <c r="F189" s="7">
        <v>33413.300000000003</v>
      </c>
      <c r="G189" s="35">
        <f t="shared" si="3"/>
        <v>100</v>
      </c>
    </row>
    <row r="190" spans="1:7" ht="25.5" x14ac:dyDescent="0.2">
      <c r="A190" s="8"/>
      <c r="B190" s="6"/>
      <c r="C190" s="6">
        <v>4219</v>
      </c>
      <c r="D190" s="14" t="s">
        <v>14</v>
      </c>
      <c r="E190" s="7">
        <v>6006.22</v>
      </c>
      <c r="F190" s="7">
        <v>5896.46</v>
      </c>
      <c r="G190" s="35">
        <f t="shared" si="3"/>
        <v>98.172561111647596</v>
      </c>
    </row>
    <row r="191" spans="1:7" ht="21" customHeight="1" x14ac:dyDescent="0.2">
      <c r="A191" s="8"/>
      <c r="B191" s="6"/>
      <c r="C191" s="6">
        <v>4227</v>
      </c>
      <c r="D191" s="14" t="s">
        <v>61</v>
      </c>
      <c r="E191" s="7">
        <v>21973.35</v>
      </c>
      <c r="F191" s="7">
        <v>21973.35</v>
      </c>
      <c r="G191" s="35">
        <f t="shared" si="3"/>
        <v>100</v>
      </c>
    </row>
    <row r="192" spans="1:7" ht="17.25" customHeight="1" x14ac:dyDescent="0.2">
      <c r="A192" s="8"/>
      <c r="B192" s="6"/>
      <c r="C192" s="6">
        <v>4229</v>
      </c>
      <c r="D192" s="14" t="s">
        <v>61</v>
      </c>
      <c r="E192" s="7">
        <v>3877.65</v>
      </c>
      <c r="F192" s="7">
        <v>3877.65</v>
      </c>
      <c r="G192" s="35">
        <f t="shared" si="3"/>
        <v>100</v>
      </c>
    </row>
    <row r="193" spans="1:7" ht="36" customHeight="1" x14ac:dyDescent="0.2">
      <c r="A193" s="8"/>
      <c r="B193" s="6"/>
      <c r="C193" s="6">
        <v>4247</v>
      </c>
      <c r="D193" s="14" t="s">
        <v>54</v>
      </c>
      <c r="E193" s="7">
        <v>40275.1</v>
      </c>
      <c r="F193" s="7">
        <v>39275.879999999997</v>
      </c>
      <c r="G193" s="35">
        <f t="shared" si="3"/>
        <v>97.519012988173841</v>
      </c>
    </row>
    <row r="194" spans="1:7" ht="36" customHeight="1" x14ac:dyDescent="0.2">
      <c r="A194" s="8"/>
      <c r="B194" s="6"/>
      <c r="C194" s="6">
        <v>4249</v>
      </c>
      <c r="D194" s="14" t="s">
        <v>54</v>
      </c>
      <c r="E194" s="7">
        <v>6935.49</v>
      </c>
      <c r="F194" s="7">
        <v>6919.09</v>
      </c>
      <c r="G194" s="35">
        <f t="shared" si="3"/>
        <v>99.763535092689921</v>
      </c>
    </row>
    <row r="195" spans="1:7" ht="25.5" x14ac:dyDescent="0.2">
      <c r="A195" s="8"/>
      <c r="B195" s="6"/>
      <c r="C195" s="6">
        <v>4307</v>
      </c>
      <c r="D195" s="14" t="s">
        <v>19</v>
      </c>
      <c r="E195" s="7">
        <v>124303.62</v>
      </c>
      <c r="F195" s="7">
        <v>123517.86</v>
      </c>
      <c r="G195" s="35">
        <f t="shared" si="3"/>
        <v>99.367870380605169</v>
      </c>
    </row>
    <row r="196" spans="1:7" ht="25.5" x14ac:dyDescent="0.2">
      <c r="A196" s="8"/>
      <c r="B196" s="6"/>
      <c r="C196" s="6">
        <v>4309</v>
      </c>
      <c r="D196" s="14" t="s">
        <v>19</v>
      </c>
      <c r="E196" s="7">
        <v>21797.279999999999</v>
      </c>
      <c r="F196" s="7">
        <v>21797.279999999999</v>
      </c>
      <c r="G196" s="35">
        <f t="shared" si="3"/>
        <v>100</v>
      </c>
    </row>
    <row r="197" spans="1:7" ht="51" x14ac:dyDescent="0.2">
      <c r="A197" s="8"/>
      <c r="B197" s="6"/>
      <c r="C197" s="6">
        <v>4367</v>
      </c>
      <c r="D197" s="14" t="s">
        <v>38</v>
      </c>
      <c r="E197" s="7">
        <v>1557.89</v>
      </c>
      <c r="F197" s="7">
        <v>1557.89</v>
      </c>
      <c r="G197" s="35">
        <f t="shared" si="3"/>
        <v>100</v>
      </c>
    </row>
    <row r="198" spans="1:7" ht="51" x14ac:dyDescent="0.2">
      <c r="A198" s="8"/>
      <c r="B198" s="6"/>
      <c r="C198" s="6">
        <v>4369</v>
      </c>
      <c r="D198" s="14" t="s">
        <v>38</v>
      </c>
      <c r="E198" s="7">
        <v>274.87</v>
      </c>
      <c r="F198" s="7">
        <v>274.87</v>
      </c>
      <c r="G198" s="35">
        <f t="shared" si="3"/>
        <v>100</v>
      </c>
    </row>
    <row r="199" spans="1:7" ht="38.25" x14ac:dyDescent="0.2">
      <c r="A199" s="8"/>
      <c r="B199" s="6"/>
      <c r="C199" s="6">
        <v>4440</v>
      </c>
      <c r="D199" s="14" t="s">
        <v>27</v>
      </c>
      <c r="E199" s="7">
        <v>28363</v>
      </c>
      <c r="F199" s="7">
        <v>28360.93</v>
      </c>
      <c r="G199" s="35">
        <f t="shared" si="3"/>
        <v>99.992701759334352</v>
      </c>
    </row>
    <row r="200" spans="1:7" ht="20.25" customHeight="1" x14ac:dyDescent="0.2">
      <c r="A200" s="26"/>
      <c r="B200" s="27">
        <v>80195</v>
      </c>
      <c r="C200" s="27" t="s">
        <v>6</v>
      </c>
      <c r="D200" s="28" t="s">
        <v>16</v>
      </c>
      <c r="E200" s="29">
        <f>SUM(E179:E199)</f>
        <v>801999.09</v>
      </c>
      <c r="F200" s="29">
        <f>SUM(F179:F199)</f>
        <v>799002.88</v>
      </c>
      <c r="G200" s="35">
        <f t="shared" si="3"/>
        <v>99.626407306771398</v>
      </c>
    </row>
    <row r="201" spans="1:7" ht="25.5" x14ac:dyDescent="0.2">
      <c r="A201" s="30">
        <v>801</v>
      </c>
      <c r="B201" s="31"/>
      <c r="C201" s="31" t="s">
        <v>7</v>
      </c>
      <c r="D201" s="32" t="s">
        <v>62</v>
      </c>
      <c r="E201" s="33">
        <f>SUM(E127,E136,E138,E157,E162,E167,E178,E200)</f>
        <v>6135638.0899999999</v>
      </c>
      <c r="F201" s="33">
        <f>SUM(F127,F136,F138,F157,F162,F167,F178,F200)</f>
        <v>6054140.6099999994</v>
      </c>
      <c r="G201" s="35">
        <f t="shared" si="3"/>
        <v>98.671735868306399</v>
      </c>
    </row>
    <row r="202" spans="1:7" ht="25.5" x14ac:dyDescent="0.2">
      <c r="A202" s="8">
        <v>851</v>
      </c>
      <c r="B202" s="6">
        <v>85153</v>
      </c>
      <c r="C202" s="6">
        <v>4300</v>
      </c>
      <c r="D202" s="14" t="s">
        <v>19</v>
      </c>
      <c r="E202" s="7">
        <v>500</v>
      </c>
      <c r="F202" s="7">
        <v>500</v>
      </c>
      <c r="G202" s="35">
        <f t="shared" si="3"/>
        <v>100</v>
      </c>
    </row>
    <row r="203" spans="1:7" ht="17.25" customHeight="1" x14ac:dyDescent="0.2">
      <c r="A203" s="26"/>
      <c r="B203" s="27">
        <v>85153</v>
      </c>
      <c r="C203" s="27" t="s">
        <v>6</v>
      </c>
      <c r="D203" s="28" t="s">
        <v>63</v>
      </c>
      <c r="E203" s="29">
        <f>SUM(E202)</f>
        <v>500</v>
      </c>
      <c r="F203" s="29">
        <f>SUM(F202)</f>
        <v>500</v>
      </c>
      <c r="G203" s="35">
        <f t="shared" si="3"/>
        <v>100</v>
      </c>
    </row>
    <row r="204" spans="1:7" ht="61.5" customHeight="1" x14ac:dyDescent="0.2">
      <c r="A204" s="8">
        <v>851</v>
      </c>
      <c r="B204" s="6">
        <v>85154</v>
      </c>
      <c r="C204" s="6">
        <v>2810</v>
      </c>
      <c r="D204" s="39" t="s">
        <v>103</v>
      </c>
      <c r="E204" s="7">
        <v>7000</v>
      </c>
      <c r="F204" s="7">
        <v>7000</v>
      </c>
      <c r="G204" s="35">
        <f t="shared" si="3"/>
        <v>100</v>
      </c>
    </row>
    <row r="205" spans="1:7" ht="25.5" x14ac:dyDescent="0.2">
      <c r="A205" s="8"/>
      <c r="B205" s="6"/>
      <c r="C205" s="6">
        <v>4010</v>
      </c>
      <c r="D205" s="14" t="s">
        <v>23</v>
      </c>
      <c r="E205" s="7">
        <v>7400</v>
      </c>
      <c r="F205" s="7">
        <v>7400</v>
      </c>
      <c r="G205" s="35">
        <f t="shared" si="3"/>
        <v>100</v>
      </c>
    </row>
    <row r="206" spans="1:7" ht="27" customHeight="1" x14ac:dyDescent="0.2">
      <c r="A206" s="8"/>
      <c r="B206" s="6"/>
      <c r="C206" s="6">
        <v>4110</v>
      </c>
      <c r="D206" s="14" t="s">
        <v>25</v>
      </c>
      <c r="E206" s="7">
        <v>2075</v>
      </c>
      <c r="F206" s="7">
        <v>2075</v>
      </c>
      <c r="G206" s="35">
        <f t="shared" si="3"/>
        <v>100</v>
      </c>
    </row>
    <row r="207" spans="1:7" ht="25.5" x14ac:dyDescent="0.2">
      <c r="A207" s="8"/>
      <c r="B207" s="6"/>
      <c r="C207" s="6">
        <v>4120</v>
      </c>
      <c r="D207" s="14" t="s">
        <v>26</v>
      </c>
      <c r="E207" s="7">
        <v>775</v>
      </c>
      <c r="F207" s="7">
        <v>775</v>
      </c>
      <c r="G207" s="35">
        <f t="shared" si="3"/>
        <v>100</v>
      </c>
    </row>
    <row r="208" spans="1:7" ht="25.5" x14ac:dyDescent="0.2">
      <c r="A208" s="8"/>
      <c r="B208" s="6"/>
      <c r="C208" s="6">
        <v>4170</v>
      </c>
      <c r="D208" s="14" t="s">
        <v>34</v>
      </c>
      <c r="E208" s="7">
        <v>969</v>
      </c>
      <c r="F208" s="7">
        <v>0</v>
      </c>
      <c r="G208" s="35">
        <f t="shared" si="3"/>
        <v>0</v>
      </c>
    </row>
    <row r="209" spans="1:7" ht="25.5" x14ac:dyDescent="0.2">
      <c r="A209" s="8"/>
      <c r="B209" s="6"/>
      <c r="C209" s="6">
        <v>4210</v>
      </c>
      <c r="D209" s="14" t="s">
        <v>14</v>
      </c>
      <c r="E209" s="7">
        <v>4000</v>
      </c>
      <c r="F209" s="7">
        <v>3250</v>
      </c>
      <c r="G209" s="35">
        <f t="shared" si="3"/>
        <v>81.25</v>
      </c>
    </row>
    <row r="210" spans="1:7" ht="19.5" customHeight="1" x14ac:dyDescent="0.2">
      <c r="A210" s="8"/>
      <c r="B210" s="6"/>
      <c r="C210" s="6">
        <v>4300</v>
      </c>
      <c r="D210" s="14" t="s">
        <v>19</v>
      </c>
      <c r="E210" s="7">
        <v>14750</v>
      </c>
      <c r="F210" s="7">
        <v>11907</v>
      </c>
      <c r="G210" s="35">
        <f t="shared" si="3"/>
        <v>80.725423728813567</v>
      </c>
    </row>
    <row r="211" spans="1:7" ht="25.5" x14ac:dyDescent="0.2">
      <c r="A211" s="26"/>
      <c r="B211" s="27">
        <v>85154</v>
      </c>
      <c r="C211" s="27" t="s">
        <v>6</v>
      </c>
      <c r="D211" s="28" t="s">
        <v>65</v>
      </c>
      <c r="E211" s="29">
        <f>SUM(E204:E210)</f>
        <v>36969</v>
      </c>
      <c r="F211" s="29">
        <f>SUM(F204:F210)</f>
        <v>32407</v>
      </c>
      <c r="G211" s="35">
        <f t="shared" si="3"/>
        <v>87.659931293786684</v>
      </c>
    </row>
    <row r="212" spans="1:7" ht="21.75" customHeight="1" x14ac:dyDescent="0.2">
      <c r="A212" s="30">
        <v>851</v>
      </c>
      <c r="B212" s="31"/>
      <c r="C212" s="31" t="s">
        <v>7</v>
      </c>
      <c r="D212" s="32" t="s">
        <v>66</v>
      </c>
      <c r="E212" s="33">
        <f>SUM(E203,E211)</f>
        <v>37469</v>
      </c>
      <c r="F212" s="33">
        <f>SUM(F203,F211)</f>
        <v>32907</v>
      </c>
      <c r="G212" s="35">
        <f t="shared" si="3"/>
        <v>87.824601670714458</v>
      </c>
    </row>
    <row r="213" spans="1:7" ht="63.75" customHeight="1" x14ac:dyDescent="0.2">
      <c r="A213" s="8">
        <v>852</v>
      </c>
      <c r="B213" s="6">
        <v>85202</v>
      </c>
      <c r="C213" s="6">
        <v>4330</v>
      </c>
      <c r="D213" s="14" t="s">
        <v>67</v>
      </c>
      <c r="E213" s="7">
        <v>48500</v>
      </c>
      <c r="F213" s="7">
        <v>48114.14</v>
      </c>
      <c r="G213" s="35">
        <f t="shared" si="3"/>
        <v>99.204412371134026</v>
      </c>
    </row>
    <row r="214" spans="1:7" ht="25.5" x14ac:dyDescent="0.2">
      <c r="A214" s="26"/>
      <c r="B214" s="27">
        <v>85202</v>
      </c>
      <c r="C214" s="27" t="s">
        <v>6</v>
      </c>
      <c r="D214" s="28" t="s">
        <v>68</v>
      </c>
      <c r="E214" s="29">
        <f>SUM(E213)</f>
        <v>48500</v>
      </c>
      <c r="F214" s="29">
        <f>SUM(F213)</f>
        <v>48114.14</v>
      </c>
      <c r="G214" s="35">
        <f t="shared" si="3"/>
        <v>99.204412371134026</v>
      </c>
    </row>
    <row r="215" spans="1:7" s="41" customFormat="1" ht="20.25" customHeight="1" x14ac:dyDescent="0.2">
      <c r="A215" s="43">
        <v>852</v>
      </c>
      <c r="B215" s="38">
        <v>85204</v>
      </c>
      <c r="C215" s="38">
        <v>4430</v>
      </c>
      <c r="D215" s="14" t="s">
        <v>15</v>
      </c>
      <c r="E215" s="40">
        <v>2480</v>
      </c>
      <c r="F215" s="40">
        <v>964.45</v>
      </c>
      <c r="G215" s="47">
        <f t="shared" si="3"/>
        <v>38.889112903225808</v>
      </c>
    </row>
    <row r="216" spans="1:7" ht="25.5" customHeight="1" x14ac:dyDescent="0.2">
      <c r="A216" s="26"/>
      <c r="B216" s="27">
        <v>85204</v>
      </c>
      <c r="C216" s="27" t="s">
        <v>6</v>
      </c>
      <c r="D216" s="28" t="s">
        <v>101</v>
      </c>
      <c r="E216" s="29">
        <f>SUM(E215:E215)</f>
        <v>2480</v>
      </c>
      <c r="F216" s="29">
        <f>SUM(F215:F215)</f>
        <v>964.45</v>
      </c>
      <c r="G216" s="47">
        <f t="shared" si="3"/>
        <v>38.889112903225808</v>
      </c>
    </row>
    <row r="217" spans="1:7" s="41" customFormat="1" ht="25.5" customHeight="1" x14ac:dyDescent="0.2">
      <c r="A217" s="43">
        <v>852</v>
      </c>
      <c r="B217" s="38">
        <v>85206</v>
      </c>
      <c r="C217" s="38">
        <v>4010</v>
      </c>
      <c r="D217" s="14" t="s">
        <v>23</v>
      </c>
      <c r="E217" s="40">
        <v>12855</v>
      </c>
      <c r="F217" s="40">
        <v>12852</v>
      </c>
      <c r="G217" s="35">
        <f t="shared" si="3"/>
        <v>99.976662777129519</v>
      </c>
    </row>
    <row r="218" spans="1:7" s="41" customFormat="1" ht="25.5" customHeight="1" x14ac:dyDescent="0.2">
      <c r="A218" s="43"/>
      <c r="B218" s="38"/>
      <c r="C218" s="38">
        <v>4110</v>
      </c>
      <c r="D218" s="14" t="s">
        <v>25</v>
      </c>
      <c r="E218" s="40">
        <v>2339.96</v>
      </c>
      <c r="F218" s="40">
        <v>2337.7199999999998</v>
      </c>
      <c r="G218" s="35">
        <f t="shared" si="3"/>
        <v>99.904271867895162</v>
      </c>
    </row>
    <row r="219" spans="1:7" s="41" customFormat="1" ht="25.5" customHeight="1" x14ac:dyDescent="0.2">
      <c r="A219" s="43"/>
      <c r="B219" s="38"/>
      <c r="C219" s="38">
        <v>4120</v>
      </c>
      <c r="D219" s="14" t="s">
        <v>26</v>
      </c>
      <c r="E219" s="40">
        <v>316.04000000000002</v>
      </c>
      <c r="F219" s="40">
        <v>314.86</v>
      </c>
      <c r="G219" s="35">
        <f t="shared" si="3"/>
        <v>99.62662954056448</v>
      </c>
    </row>
    <row r="220" spans="1:7" s="41" customFormat="1" ht="25.5" customHeight="1" x14ac:dyDescent="0.2">
      <c r="A220" s="43"/>
      <c r="B220" s="38"/>
      <c r="C220" s="38">
        <v>4440</v>
      </c>
      <c r="D220" s="14" t="s">
        <v>27</v>
      </c>
      <c r="E220" s="40">
        <v>691</v>
      </c>
      <c r="F220" s="40">
        <v>691</v>
      </c>
      <c r="G220" s="35">
        <f t="shared" si="3"/>
        <v>100</v>
      </c>
    </row>
    <row r="221" spans="1:7" ht="25.5" customHeight="1" x14ac:dyDescent="0.2">
      <c r="A221" s="26"/>
      <c r="B221" s="27">
        <v>85206</v>
      </c>
      <c r="C221" s="27" t="s">
        <v>6</v>
      </c>
      <c r="D221" s="28" t="s">
        <v>116</v>
      </c>
      <c r="E221" s="29">
        <f>SUM(E217:E220)</f>
        <v>16202</v>
      </c>
      <c r="F221" s="29">
        <f>SUM(F217:F220)</f>
        <v>16195.58</v>
      </c>
      <c r="G221" s="35">
        <f t="shared" si="3"/>
        <v>99.960375262313292</v>
      </c>
    </row>
    <row r="222" spans="1:7" ht="76.5" x14ac:dyDescent="0.2">
      <c r="A222" s="8">
        <v>852</v>
      </c>
      <c r="B222" s="6">
        <v>85212</v>
      </c>
      <c r="C222" s="6">
        <v>2910</v>
      </c>
      <c r="D222" s="14" t="s">
        <v>69</v>
      </c>
      <c r="E222" s="7">
        <v>5000</v>
      </c>
      <c r="F222" s="7">
        <v>2901</v>
      </c>
      <c r="G222" s="35">
        <f t="shared" si="3"/>
        <v>58.02</v>
      </c>
    </row>
    <row r="223" spans="1:7" ht="17.25" customHeight="1" x14ac:dyDescent="0.2">
      <c r="A223" s="8"/>
      <c r="B223" s="6"/>
      <c r="C223" s="6">
        <v>3110</v>
      </c>
      <c r="D223" s="14" t="s">
        <v>64</v>
      </c>
      <c r="E223" s="7">
        <v>1594781</v>
      </c>
      <c r="F223" s="7">
        <v>1578767.5</v>
      </c>
      <c r="G223" s="35">
        <f t="shared" si="3"/>
        <v>98.995880939138345</v>
      </c>
    </row>
    <row r="224" spans="1:7" ht="25.5" x14ac:dyDescent="0.2">
      <c r="A224" s="8"/>
      <c r="B224" s="6"/>
      <c r="C224" s="6">
        <v>4010</v>
      </c>
      <c r="D224" s="14" t="s">
        <v>23</v>
      </c>
      <c r="E224" s="7">
        <v>28000</v>
      </c>
      <c r="F224" s="7">
        <v>28000</v>
      </c>
      <c r="G224" s="35">
        <f t="shared" si="3"/>
        <v>100</v>
      </c>
    </row>
    <row r="225" spans="1:7" ht="25.5" x14ac:dyDescent="0.2">
      <c r="A225" s="8"/>
      <c r="B225" s="6"/>
      <c r="C225" s="6">
        <v>4040</v>
      </c>
      <c r="D225" s="14" t="s">
        <v>24</v>
      </c>
      <c r="E225" s="7">
        <v>1200</v>
      </c>
      <c r="F225" s="7">
        <v>1200</v>
      </c>
      <c r="G225" s="35">
        <f t="shared" si="3"/>
        <v>100</v>
      </c>
    </row>
    <row r="226" spans="1:7" ht="25.5" customHeight="1" x14ac:dyDescent="0.2">
      <c r="A226" s="8"/>
      <c r="B226" s="6"/>
      <c r="C226" s="6">
        <v>4110</v>
      </c>
      <c r="D226" s="14" t="s">
        <v>25</v>
      </c>
      <c r="E226" s="7">
        <v>9325</v>
      </c>
      <c r="F226" s="7">
        <v>9019.2800000000007</v>
      </c>
      <c r="G226" s="35">
        <f t="shared" si="3"/>
        <v>96.72150134048259</v>
      </c>
    </row>
    <row r="227" spans="1:7" ht="25.5" x14ac:dyDescent="0.2">
      <c r="A227" s="8"/>
      <c r="B227" s="6"/>
      <c r="C227" s="6">
        <v>4120</v>
      </c>
      <c r="D227" s="14" t="s">
        <v>26</v>
      </c>
      <c r="E227" s="7">
        <v>700</v>
      </c>
      <c r="F227" s="7">
        <v>699.58</v>
      </c>
      <c r="G227" s="35">
        <f t="shared" si="3"/>
        <v>99.940000000000012</v>
      </c>
    </row>
    <row r="228" spans="1:7" ht="25.5" x14ac:dyDescent="0.2">
      <c r="A228" s="8"/>
      <c r="B228" s="6"/>
      <c r="C228" s="6">
        <v>4210</v>
      </c>
      <c r="D228" s="14" t="s">
        <v>14</v>
      </c>
      <c r="E228" s="7">
        <v>4595</v>
      </c>
      <c r="F228" s="7">
        <v>4479.59</v>
      </c>
      <c r="G228" s="35">
        <f t="shared" si="3"/>
        <v>97.488356909684455</v>
      </c>
    </row>
    <row r="229" spans="1:7" ht="19.5" customHeight="1" x14ac:dyDescent="0.2">
      <c r="A229" s="8"/>
      <c r="B229" s="6"/>
      <c r="C229" s="6">
        <v>4300</v>
      </c>
      <c r="D229" s="14" t="s">
        <v>19</v>
      </c>
      <c r="E229" s="7">
        <v>4889</v>
      </c>
      <c r="F229" s="7">
        <v>4884.76</v>
      </c>
      <c r="G229" s="35">
        <f t="shared" si="3"/>
        <v>99.913274698302317</v>
      </c>
    </row>
    <row r="230" spans="1:7" ht="25.5" x14ac:dyDescent="0.2">
      <c r="A230" s="8"/>
      <c r="B230" s="6"/>
      <c r="C230" s="6">
        <v>4410</v>
      </c>
      <c r="D230" s="14" t="s">
        <v>31</v>
      </c>
      <c r="E230" s="7">
        <v>1080</v>
      </c>
      <c r="F230" s="7">
        <v>1068.5</v>
      </c>
      <c r="G230" s="35">
        <f t="shared" si="3"/>
        <v>98.935185185185176</v>
      </c>
    </row>
    <row r="231" spans="1:7" ht="38.25" x14ac:dyDescent="0.2">
      <c r="A231" s="8"/>
      <c r="B231" s="6"/>
      <c r="C231" s="6">
        <v>4440</v>
      </c>
      <c r="D231" s="14" t="s">
        <v>27</v>
      </c>
      <c r="E231" s="7">
        <v>1200</v>
      </c>
      <c r="F231" s="7">
        <v>1200</v>
      </c>
      <c r="G231" s="35">
        <f t="shared" si="3"/>
        <v>100</v>
      </c>
    </row>
    <row r="232" spans="1:7" ht="40.5" customHeight="1" x14ac:dyDescent="0.2">
      <c r="A232" s="8"/>
      <c r="B232" s="6"/>
      <c r="C232" s="6">
        <v>4700</v>
      </c>
      <c r="D232" s="14" t="s">
        <v>39</v>
      </c>
      <c r="E232" s="7">
        <v>1000</v>
      </c>
      <c r="F232" s="7">
        <v>958</v>
      </c>
      <c r="G232" s="35">
        <f t="shared" si="3"/>
        <v>95.8</v>
      </c>
    </row>
    <row r="233" spans="1:7" ht="104.25" customHeight="1" x14ac:dyDescent="0.2">
      <c r="A233" s="26"/>
      <c r="B233" s="27">
        <v>85212</v>
      </c>
      <c r="C233" s="27" t="s">
        <v>6</v>
      </c>
      <c r="D233" s="28" t="s">
        <v>70</v>
      </c>
      <c r="E233" s="29">
        <f>SUM(E222:E232)</f>
        <v>1651770</v>
      </c>
      <c r="F233" s="29">
        <f>SUM(F222:F232)</f>
        <v>1633178.2100000002</v>
      </c>
      <c r="G233" s="35">
        <f t="shared" si="3"/>
        <v>98.874432275680036</v>
      </c>
    </row>
    <row r="234" spans="1:7" ht="24.75" customHeight="1" x14ac:dyDescent="0.2">
      <c r="A234" s="8">
        <v>852</v>
      </c>
      <c r="B234" s="6">
        <v>85213</v>
      </c>
      <c r="C234" s="6">
        <v>4130</v>
      </c>
      <c r="D234" s="14" t="s">
        <v>71</v>
      </c>
      <c r="E234" s="7">
        <v>5507</v>
      </c>
      <c r="F234" s="7">
        <v>3760</v>
      </c>
      <c r="G234" s="35">
        <f t="shared" si="3"/>
        <v>68.276738696204831</v>
      </c>
    </row>
    <row r="235" spans="1:7" ht="76.5" x14ac:dyDescent="0.2">
      <c r="A235" s="26"/>
      <c r="B235" s="27">
        <v>85213</v>
      </c>
      <c r="C235" s="27" t="s">
        <v>6</v>
      </c>
      <c r="D235" s="28" t="s">
        <v>72</v>
      </c>
      <c r="E235" s="29">
        <f>SUM(E234)</f>
        <v>5507</v>
      </c>
      <c r="F235" s="29">
        <f>SUM(F234)</f>
        <v>3760</v>
      </c>
      <c r="G235" s="35">
        <f t="shared" si="3"/>
        <v>68.276738696204831</v>
      </c>
    </row>
    <row r="236" spans="1:7" ht="76.5" x14ac:dyDescent="0.2">
      <c r="A236" s="8">
        <v>852</v>
      </c>
      <c r="B236" s="6">
        <v>85214</v>
      </c>
      <c r="C236" s="6">
        <v>2910</v>
      </c>
      <c r="D236" s="14" t="s">
        <v>69</v>
      </c>
      <c r="E236" s="7">
        <v>5000</v>
      </c>
      <c r="F236" s="7">
        <v>0</v>
      </c>
      <c r="G236" s="35">
        <f t="shared" si="3"/>
        <v>0</v>
      </c>
    </row>
    <row r="237" spans="1:7" ht="17.25" customHeight="1" x14ac:dyDescent="0.2">
      <c r="A237" s="8"/>
      <c r="B237" s="6"/>
      <c r="C237" s="6">
        <v>3110</v>
      </c>
      <c r="D237" s="14" t="s">
        <v>64</v>
      </c>
      <c r="E237" s="7">
        <v>62750</v>
      </c>
      <c r="F237" s="7">
        <v>62750</v>
      </c>
      <c r="G237" s="35">
        <f t="shared" si="3"/>
        <v>100</v>
      </c>
    </row>
    <row r="238" spans="1:7" ht="51" x14ac:dyDescent="0.2">
      <c r="A238" s="26"/>
      <c r="B238" s="27">
        <v>85214</v>
      </c>
      <c r="C238" s="27" t="s">
        <v>6</v>
      </c>
      <c r="D238" s="28" t="s">
        <v>73</v>
      </c>
      <c r="E238" s="29">
        <f>SUM(E236:E237)</f>
        <v>67750</v>
      </c>
      <c r="F238" s="29">
        <f>SUM(F236:F237)</f>
        <v>62750</v>
      </c>
      <c r="G238" s="35">
        <f t="shared" si="3"/>
        <v>92.619926199261997</v>
      </c>
    </row>
    <row r="239" spans="1:7" ht="76.5" x14ac:dyDescent="0.2">
      <c r="A239" s="43">
        <v>852</v>
      </c>
      <c r="B239" s="38">
        <v>85216</v>
      </c>
      <c r="C239" s="38">
        <v>2910</v>
      </c>
      <c r="D239" s="39" t="s">
        <v>69</v>
      </c>
      <c r="E239" s="40">
        <v>8000</v>
      </c>
      <c r="F239" s="40">
        <v>6026</v>
      </c>
      <c r="G239" s="47">
        <f t="shared" si="3"/>
        <v>75.325000000000003</v>
      </c>
    </row>
    <row r="240" spans="1:7" x14ac:dyDescent="0.2">
      <c r="A240" s="43"/>
      <c r="B240" s="38"/>
      <c r="C240" s="38">
        <v>3110</v>
      </c>
      <c r="D240" s="14" t="s">
        <v>64</v>
      </c>
      <c r="E240" s="40">
        <v>42189</v>
      </c>
      <c r="F240" s="40">
        <v>32799.760000000002</v>
      </c>
      <c r="G240" s="47">
        <f t="shared" si="3"/>
        <v>77.744814999170416</v>
      </c>
    </row>
    <row r="241" spans="1:7" ht="19.5" customHeight="1" x14ac:dyDescent="0.2">
      <c r="A241" s="26"/>
      <c r="B241" s="27">
        <v>85216</v>
      </c>
      <c r="C241" s="27" t="s">
        <v>6</v>
      </c>
      <c r="D241" s="28" t="s">
        <v>89</v>
      </c>
      <c r="E241" s="29">
        <f>SUM(E239:E240)</f>
        <v>50189</v>
      </c>
      <c r="F241" s="29">
        <f>SUM(F239:F240)</f>
        <v>38825.760000000002</v>
      </c>
      <c r="G241" s="35">
        <f t="shared" si="3"/>
        <v>77.359102592201481</v>
      </c>
    </row>
    <row r="242" spans="1:7" s="41" customFormat="1" ht="44.25" customHeight="1" x14ac:dyDescent="0.2">
      <c r="A242" s="43">
        <v>852</v>
      </c>
      <c r="B242" s="38">
        <v>85219</v>
      </c>
      <c r="C242" s="38">
        <v>3020</v>
      </c>
      <c r="D242" s="14" t="s">
        <v>33</v>
      </c>
      <c r="E242" s="40">
        <v>450</v>
      </c>
      <c r="F242" s="40">
        <v>420</v>
      </c>
      <c r="G242" s="35">
        <f t="shared" si="3"/>
        <v>93.333333333333329</v>
      </c>
    </row>
    <row r="243" spans="1:7" ht="25.5" x14ac:dyDescent="0.2">
      <c r="A243" s="8"/>
      <c r="B243" s="6"/>
      <c r="C243" s="6">
        <v>4010</v>
      </c>
      <c r="D243" s="14" t="s">
        <v>23</v>
      </c>
      <c r="E243" s="7">
        <v>101225</v>
      </c>
      <c r="F243" s="7">
        <v>101011.94</v>
      </c>
      <c r="G243" s="35">
        <f t="shared" si="3"/>
        <v>99.789518399604844</v>
      </c>
    </row>
    <row r="244" spans="1:7" ht="25.5" x14ac:dyDescent="0.2">
      <c r="A244" s="8"/>
      <c r="B244" s="6"/>
      <c r="C244" s="6">
        <v>4040</v>
      </c>
      <c r="D244" s="14" t="s">
        <v>24</v>
      </c>
      <c r="E244" s="7">
        <v>10550</v>
      </c>
      <c r="F244" s="7">
        <v>10546.93</v>
      </c>
      <c r="G244" s="35">
        <f t="shared" ref="G244:G338" si="5">(F244/E244)*100</f>
        <v>99.970900473933654</v>
      </c>
    </row>
    <row r="245" spans="1:7" ht="25.5" customHeight="1" x14ac:dyDescent="0.2">
      <c r="A245" s="8"/>
      <c r="B245" s="6"/>
      <c r="C245" s="6">
        <v>4110</v>
      </c>
      <c r="D245" s="14" t="s">
        <v>25</v>
      </c>
      <c r="E245" s="7">
        <v>20950</v>
      </c>
      <c r="F245" s="7">
        <v>20390.97</v>
      </c>
      <c r="G245" s="35">
        <f t="shared" si="5"/>
        <v>97.331599045346067</v>
      </c>
    </row>
    <row r="246" spans="1:7" ht="25.5" x14ac:dyDescent="0.2">
      <c r="A246" s="8"/>
      <c r="B246" s="6"/>
      <c r="C246" s="6">
        <v>4120</v>
      </c>
      <c r="D246" s="14" t="s">
        <v>26</v>
      </c>
      <c r="E246" s="7">
        <v>2055</v>
      </c>
      <c r="F246" s="7">
        <v>1744.3</v>
      </c>
      <c r="G246" s="35">
        <f t="shared" si="5"/>
        <v>84.880778588807786</v>
      </c>
    </row>
    <row r="247" spans="1:7" ht="25.5" x14ac:dyDescent="0.2">
      <c r="A247" s="8"/>
      <c r="B247" s="6"/>
      <c r="C247" s="6">
        <v>4170</v>
      </c>
      <c r="D247" s="14" t="s">
        <v>34</v>
      </c>
      <c r="E247" s="7">
        <v>2230</v>
      </c>
      <c r="F247" s="7">
        <v>1570</v>
      </c>
      <c r="G247" s="35">
        <f t="shared" si="5"/>
        <v>70.403587443946194</v>
      </c>
    </row>
    <row r="248" spans="1:7" ht="25.5" x14ac:dyDescent="0.2">
      <c r="A248" s="8"/>
      <c r="B248" s="6"/>
      <c r="C248" s="6">
        <v>4210</v>
      </c>
      <c r="D248" s="14" t="s">
        <v>14</v>
      </c>
      <c r="E248" s="7">
        <v>6700</v>
      </c>
      <c r="F248" s="7">
        <v>6643.93</v>
      </c>
      <c r="G248" s="35">
        <f t="shared" si="5"/>
        <v>99.163134328358211</v>
      </c>
    </row>
    <row r="249" spans="1:7" ht="25.5" x14ac:dyDescent="0.2">
      <c r="A249" s="8"/>
      <c r="B249" s="6"/>
      <c r="C249" s="6">
        <v>4280</v>
      </c>
      <c r="D249" s="14" t="s">
        <v>36</v>
      </c>
      <c r="E249" s="7">
        <v>150</v>
      </c>
      <c r="F249" s="7">
        <v>120</v>
      </c>
      <c r="G249" s="35">
        <f t="shared" si="5"/>
        <v>80</v>
      </c>
    </row>
    <row r="250" spans="1:7" ht="25.5" x14ac:dyDescent="0.2">
      <c r="A250" s="8"/>
      <c r="B250" s="6"/>
      <c r="C250" s="6">
        <v>4300</v>
      </c>
      <c r="D250" s="14" t="s">
        <v>19</v>
      </c>
      <c r="E250" s="7">
        <v>7093</v>
      </c>
      <c r="F250" s="7">
        <v>7035.97</v>
      </c>
      <c r="G250" s="35">
        <f t="shared" si="5"/>
        <v>99.195967855632318</v>
      </c>
    </row>
    <row r="251" spans="1:7" ht="51" x14ac:dyDescent="0.2">
      <c r="A251" s="8"/>
      <c r="B251" s="6"/>
      <c r="C251" s="6">
        <v>4360</v>
      </c>
      <c r="D251" s="14" t="s">
        <v>38</v>
      </c>
      <c r="E251" s="7">
        <v>370</v>
      </c>
      <c r="F251" s="7">
        <v>327.58</v>
      </c>
      <c r="G251" s="35">
        <f t="shared" si="5"/>
        <v>88.535135135135135</v>
      </c>
    </row>
    <row r="252" spans="1:7" ht="25.5" x14ac:dyDescent="0.2">
      <c r="A252" s="8"/>
      <c r="B252" s="6"/>
      <c r="C252" s="6">
        <v>4410</v>
      </c>
      <c r="D252" s="14" t="s">
        <v>31</v>
      </c>
      <c r="E252" s="7">
        <v>3275</v>
      </c>
      <c r="F252" s="7">
        <v>3250.6</v>
      </c>
      <c r="G252" s="35">
        <f t="shared" si="5"/>
        <v>99.254961832061056</v>
      </c>
    </row>
    <row r="253" spans="1:7" ht="20.25" customHeight="1" x14ac:dyDescent="0.2">
      <c r="A253" s="8"/>
      <c r="B253" s="6"/>
      <c r="C253" s="6">
        <v>4430</v>
      </c>
      <c r="D253" s="14" t="s">
        <v>15</v>
      </c>
      <c r="E253" s="7">
        <v>600</v>
      </c>
      <c r="F253" s="7">
        <v>428</v>
      </c>
      <c r="G253" s="35">
        <f t="shared" si="5"/>
        <v>71.333333333333343</v>
      </c>
    </row>
    <row r="254" spans="1:7" ht="38.25" x14ac:dyDescent="0.2">
      <c r="A254" s="8"/>
      <c r="B254" s="6"/>
      <c r="C254" s="6">
        <v>4440</v>
      </c>
      <c r="D254" s="14" t="s">
        <v>27</v>
      </c>
      <c r="E254" s="7">
        <v>3907</v>
      </c>
      <c r="F254" s="7">
        <v>3906.83</v>
      </c>
      <c r="G254" s="35">
        <f t="shared" si="5"/>
        <v>99.995648835423594</v>
      </c>
    </row>
    <row r="255" spans="1:7" ht="39.75" customHeight="1" x14ac:dyDescent="0.2">
      <c r="A255" s="8"/>
      <c r="B255" s="6"/>
      <c r="C255" s="6">
        <v>4700</v>
      </c>
      <c r="D255" s="14" t="s">
        <v>39</v>
      </c>
      <c r="E255" s="7">
        <v>2000</v>
      </c>
      <c r="F255" s="7">
        <v>1597</v>
      </c>
      <c r="G255" s="35">
        <f t="shared" si="5"/>
        <v>79.849999999999994</v>
      </c>
    </row>
    <row r="256" spans="1:7" ht="25.5" x14ac:dyDescent="0.2">
      <c r="A256" s="26"/>
      <c r="B256" s="27">
        <v>85219</v>
      </c>
      <c r="C256" s="27" t="s">
        <v>6</v>
      </c>
      <c r="D256" s="28" t="s">
        <v>74</v>
      </c>
      <c r="E256" s="29">
        <f>SUM(E242:E255)</f>
        <v>161555</v>
      </c>
      <c r="F256" s="29">
        <f>SUM(F242:F255)</f>
        <v>158994.04999999996</v>
      </c>
      <c r="G256" s="35">
        <f t="shared" si="5"/>
        <v>98.414812293027126</v>
      </c>
    </row>
    <row r="257" spans="1:7" s="41" customFormat="1" ht="27" customHeight="1" x14ac:dyDescent="0.2">
      <c r="A257" s="43">
        <v>852</v>
      </c>
      <c r="B257" s="38">
        <v>85228</v>
      </c>
      <c r="C257" s="38">
        <v>4110</v>
      </c>
      <c r="D257" s="39" t="s">
        <v>25</v>
      </c>
      <c r="E257" s="40">
        <v>150</v>
      </c>
      <c r="F257" s="40">
        <v>0</v>
      </c>
      <c r="G257" s="35">
        <f t="shared" si="5"/>
        <v>0</v>
      </c>
    </row>
    <row r="258" spans="1:7" s="41" customFormat="1" ht="25.5" x14ac:dyDescent="0.2">
      <c r="A258" s="43"/>
      <c r="B258" s="38"/>
      <c r="C258" s="38">
        <v>4120</v>
      </c>
      <c r="D258" s="39" t="s">
        <v>26</v>
      </c>
      <c r="E258" s="40">
        <v>150</v>
      </c>
      <c r="F258" s="40">
        <v>0</v>
      </c>
      <c r="G258" s="35">
        <f t="shared" si="5"/>
        <v>0</v>
      </c>
    </row>
    <row r="259" spans="1:7" s="41" customFormat="1" ht="25.5" x14ac:dyDescent="0.2">
      <c r="A259" s="43"/>
      <c r="B259" s="38"/>
      <c r="C259" s="38">
        <v>4170</v>
      </c>
      <c r="D259" s="14" t="s">
        <v>34</v>
      </c>
      <c r="E259" s="40">
        <v>500</v>
      </c>
      <c r="F259" s="40">
        <v>0</v>
      </c>
      <c r="G259" s="35">
        <f t="shared" si="5"/>
        <v>0</v>
      </c>
    </row>
    <row r="260" spans="1:7" ht="39" customHeight="1" x14ac:dyDescent="0.2">
      <c r="A260" s="26"/>
      <c r="B260" s="27">
        <v>85228</v>
      </c>
      <c r="C260" s="27" t="s">
        <v>6</v>
      </c>
      <c r="D260" s="28" t="s">
        <v>95</v>
      </c>
      <c r="E260" s="29">
        <f>SUM(E257:E259)</f>
        <v>800</v>
      </c>
      <c r="F260" s="29">
        <f>SUM(F257:F259)</f>
        <v>0</v>
      </c>
      <c r="G260" s="35">
        <f t="shared" si="5"/>
        <v>0</v>
      </c>
    </row>
    <row r="261" spans="1:7" x14ac:dyDescent="0.2">
      <c r="A261" s="8">
        <v>852</v>
      </c>
      <c r="B261" s="6">
        <v>85295</v>
      </c>
      <c r="C261" s="6">
        <v>3110</v>
      </c>
      <c r="D261" s="14" t="s">
        <v>64</v>
      </c>
      <c r="E261" s="7">
        <v>65051</v>
      </c>
      <c r="F261" s="7">
        <v>63633.33</v>
      </c>
      <c r="G261" s="35">
        <f t="shared" si="5"/>
        <v>97.820679159428764</v>
      </c>
    </row>
    <row r="262" spans="1:7" ht="25.5" x14ac:dyDescent="0.2">
      <c r="A262" s="8"/>
      <c r="B262" s="6"/>
      <c r="C262" s="6">
        <v>4017</v>
      </c>
      <c r="D262" s="14" t="s">
        <v>23</v>
      </c>
      <c r="E262" s="7">
        <v>683.4</v>
      </c>
      <c r="F262" s="7">
        <v>683.4</v>
      </c>
      <c r="G262" s="35">
        <f t="shared" si="5"/>
        <v>100</v>
      </c>
    </row>
    <row r="263" spans="1:7" ht="25.5" x14ac:dyDescent="0.2">
      <c r="A263" s="8"/>
      <c r="B263" s="6"/>
      <c r="C263" s="6">
        <v>4019</v>
      </c>
      <c r="D263" s="14" t="s">
        <v>23</v>
      </c>
      <c r="E263" s="7">
        <v>120.6</v>
      </c>
      <c r="F263" s="7">
        <v>120.6</v>
      </c>
      <c r="G263" s="35">
        <f t="shared" si="5"/>
        <v>100</v>
      </c>
    </row>
    <row r="264" spans="1:7" ht="27" customHeight="1" x14ac:dyDescent="0.2">
      <c r="A264" s="8"/>
      <c r="B264" s="6"/>
      <c r="C264" s="6">
        <v>4110</v>
      </c>
      <c r="D264" s="39" t="s">
        <v>25</v>
      </c>
      <c r="E264" s="7">
        <v>2450</v>
      </c>
      <c r="F264" s="7">
        <v>1964.52</v>
      </c>
      <c r="G264" s="35">
        <f t="shared" si="5"/>
        <v>80.184489795918367</v>
      </c>
    </row>
    <row r="265" spans="1:7" ht="28.5" customHeight="1" x14ac:dyDescent="0.2">
      <c r="A265" s="8"/>
      <c r="B265" s="6"/>
      <c r="C265" s="6">
        <v>4117</v>
      </c>
      <c r="D265" s="39" t="s">
        <v>25</v>
      </c>
      <c r="E265" s="7">
        <v>445.07</v>
      </c>
      <c r="F265" s="7">
        <v>445.07</v>
      </c>
      <c r="G265" s="35">
        <f t="shared" si="5"/>
        <v>100</v>
      </c>
    </row>
    <row r="266" spans="1:7" ht="27.75" customHeight="1" x14ac:dyDescent="0.2">
      <c r="A266" s="8"/>
      <c r="B266" s="6"/>
      <c r="C266" s="6">
        <v>4119</v>
      </c>
      <c r="D266" s="39" t="s">
        <v>25</v>
      </c>
      <c r="E266" s="7">
        <v>78.53</v>
      </c>
      <c r="F266" s="7">
        <v>78.53</v>
      </c>
      <c r="G266" s="35">
        <f t="shared" si="5"/>
        <v>100</v>
      </c>
    </row>
    <row r="267" spans="1:7" ht="25.5" x14ac:dyDescent="0.2">
      <c r="A267" s="8"/>
      <c r="B267" s="6"/>
      <c r="C267" s="6">
        <v>4120</v>
      </c>
      <c r="D267" s="39" t="s">
        <v>26</v>
      </c>
      <c r="E267" s="7">
        <v>330</v>
      </c>
      <c r="F267" s="7">
        <v>142.1</v>
      </c>
      <c r="G267" s="35">
        <f t="shared" si="5"/>
        <v>43.060606060606062</v>
      </c>
    </row>
    <row r="268" spans="1:7" ht="25.5" x14ac:dyDescent="0.2">
      <c r="A268" s="8"/>
      <c r="B268" s="6"/>
      <c r="C268" s="6">
        <v>4127</v>
      </c>
      <c r="D268" s="39" t="s">
        <v>26</v>
      </c>
      <c r="E268" s="7">
        <v>47.6</v>
      </c>
      <c r="F268" s="7">
        <v>42.51</v>
      </c>
      <c r="G268" s="35">
        <f t="shared" si="5"/>
        <v>89.306722689075627</v>
      </c>
    </row>
    <row r="269" spans="1:7" ht="25.5" x14ac:dyDescent="0.2">
      <c r="A269" s="8"/>
      <c r="B269" s="6"/>
      <c r="C269" s="6">
        <v>4129</v>
      </c>
      <c r="D269" s="39" t="s">
        <v>26</v>
      </c>
      <c r="E269" s="7">
        <v>8.4</v>
      </c>
      <c r="F269" s="7">
        <v>7.49</v>
      </c>
      <c r="G269" s="35">
        <f t="shared" si="5"/>
        <v>89.166666666666657</v>
      </c>
    </row>
    <row r="270" spans="1:7" ht="25.5" x14ac:dyDescent="0.2">
      <c r="A270" s="8"/>
      <c r="B270" s="6"/>
      <c r="C270" s="6">
        <v>4170</v>
      </c>
      <c r="D270" s="14" t="s">
        <v>34</v>
      </c>
      <c r="E270" s="7">
        <v>13470</v>
      </c>
      <c r="F270" s="7">
        <v>10800</v>
      </c>
      <c r="G270" s="35">
        <f t="shared" si="5"/>
        <v>80.178173719376389</v>
      </c>
    </row>
    <row r="271" spans="1:7" ht="25.5" x14ac:dyDescent="0.2">
      <c r="A271" s="8"/>
      <c r="B271" s="6"/>
      <c r="C271" s="6">
        <v>4177</v>
      </c>
      <c r="D271" s="14" t="s">
        <v>34</v>
      </c>
      <c r="E271" s="7">
        <v>8363.64</v>
      </c>
      <c r="F271" s="7">
        <v>8039.3</v>
      </c>
      <c r="G271" s="35">
        <f t="shared" si="5"/>
        <v>96.122023425207217</v>
      </c>
    </row>
    <row r="272" spans="1:7" ht="25.5" x14ac:dyDescent="0.2">
      <c r="A272" s="8"/>
      <c r="B272" s="6"/>
      <c r="C272" s="6">
        <v>4179</v>
      </c>
      <c r="D272" s="14" t="s">
        <v>34</v>
      </c>
      <c r="E272" s="7">
        <v>1475.92</v>
      </c>
      <c r="F272" s="7">
        <v>1418.7</v>
      </c>
      <c r="G272" s="35">
        <f t="shared" si="5"/>
        <v>96.123096102769807</v>
      </c>
    </row>
    <row r="273" spans="1:7" ht="25.5" x14ac:dyDescent="0.2">
      <c r="A273" s="8"/>
      <c r="B273" s="6"/>
      <c r="C273" s="6">
        <v>4210</v>
      </c>
      <c r="D273" s="14" t="s">
        <v>14</v>
      </c>
      <c r="E273" s="7">
        <v>635</v>
      </c>
      <c r="F273" s="7">
        <v>612</v>
      </c>
      <c r="G273" s="35">
        <f t="shared" si="5"/>
        <v>96.377952755905511</v>
      </c>
    </row>
    <row r="274" spans="1:7" ht="25.5" x14ac:dyDescent="0.2">
      <c r="A274" s="8"/>
      <c r="B274" s="6"/>
      <c r="C274" s="6">
        <v>4217</v>
      </c>
      <c r="D274" s="14" t="s">
        <v>14</v>
      </c>
      <c r="E274" s="7">
        <v>595</v>
      </c>
      <c r="F274" s="7">
        <v>595</v>
      </c>
      <c r="G274" s="35">
        <f t="shared" si="5"/>
        <v>100</v>
      </c>
    </row>
    <row r="275" spans="1:7" ht="25.5" x14ac:dyDescent="0.2">
      <c r="A275" s="8"/>
      <c r="B275" s="6"/>
      <c r="C275" s="6">
        <v>4219</v>
      </c>
      <c r="D275" s="14" t="s">
        <v>14</v>
      </c>
      <c r="E275" s="7">
        <v>105</v>
      </c>
      <c r="F275" s="7">
        <v>105</v>
      </c>
      <c r="G275" s="35">
        <f t="shared" si="5"/>
        <v>100</v>
      </c>
    </row>
    <row r="276" spans="1:7" ht="21.75" customHeight="1" x14ac:dyDescent="0.2">
      <c r="A276" s="8"/>
      <c r="B276" s="6"/>
      <c r="C276" s="6">
        <v>4227</v>
      </c>
      <c r="D276" s="14" t="s">
        <v>61</v>
      </c>
      <c r="E276" s="7">
        <v>795.51</v>
      </c>
      <c r="F276" s="7">
        <v>795.51</v>
      </c>
      <c r="G276" s="35">
        <f t="shared" si="5"/>
        <v>100</v>
      </c>
    </row>
    <row r="277" spans="1:7" ht="17.25" customHeight="1" x14ac:dyDescent="0.2">
      <c r="A277" s="8"/>
      <c r="B277" s="6"/>
      <c r="C277" s="6">
        <v>4229</v>
      </c>
      <c r="D277" s="14" t="s">
        <v>61</v>
      </c>
      <c r="E277" s="7">
        <v>204.47</v>
      </c>
      <c r="F277" s="7">
        <v>204.47</v>
      </c>
      <c r="G277" s="35">
        <f t="shared" si="5"/>
        <v>100</v>
      </c>
    </row>
    <row r="278" spans="1:7" ht="20.25" customHeight="1" x14ac:dyDescent="0.2">
      <c r="A278" s="8"/>
      <c r="B278" s="6"/>
      <c r="C278" s="6">
        <v>4307</v>
      </c>
      <c r="D278" s="14" t="s">
        <v>19</v>
      </c>
      <c r="E278" s="7">
        <v>11243.92</v>
      </c>
      <c r="F278" s="7">
        <v>11243.92</v>
      </c>
      <c r="G278" s="35">
        <f t="shared" si="5"/>
        <v>100</v>
      </c>
    </row>
    <row r="279" spans="1:7" ht="17.25" customHeight="1" x14ac:dyDescent="0.2">
      <c r="A279" s="8"/>
      <c r="B279" s="6"/>
      <c r="C279" s="6">
        <v>4309</v>
      </c>
      <c r="D279" s="14" t="s">
        <v>19</v>
      </c>
      <c r="E279" s="7">
        <v>1856.08</v>
      </c>
      <c r="F279" s="7">
        <v>1856.08</v>
      </c>
      <c r="G279" s="35">
        <f t="shared" si="5"/>
        <v>100</v>
      </c>
    </row>
    <row r="280" spans="1:7" ht="19.5" customHeight="1" x14ac:dyDescent="0.2">
      <c r="A280" s="26"/>
      <c r="B280" s="27">
        <v>85295</v>
      </c>
      <c r="C280" s="27" t="s">
        <v>6</v>
      </c>
      <c r="D280" s="28" t="s">
        <v>16</v>
      </c>
      <c r="E280" s="29">
        <f>SUM(E261:E279)</f>
        <v>107959.14</v>
      </c>
      <c r="F280" s="29">
        <f>SUM(F261:F279)</f>
        <v>102787.53000000001</v>
      </c>
      <c r="G280" s="35">
        <f t="shared" ref="G280" si="6">(F280/E280)*100</f>
        <v>95.209659876875648</v>
      </c>
    </row>
    <row r="281" spans="1:7" ht="20.25" customHeight="1" x14ac:dyDescent="0.2">
      <c r="A281" s="30">
        <v>852</v>
      </c>
      <c r="B281" s="31"/>
      <c r="C281" s="31" t="s">
        <v>7</v>
      </c>
      <c r="D281" s="32" t="s">
        <v>75</v>
      </c>
      <c r="E281" s="33">
        <f>SUM(E214,E216,E221,E233,E235,E238,E241,E256,E260,E280)</f>
        <v>2112712.14</v>
      </c>
      <c r="F281" s="33">
        <f>SUM(F214,F216,F221,F233,F235,F238,F241,F256,F260,F280)</f>
        <v>2065569.7200000002</v>
      </c>
      <c r="G281" s="35">
        <f t="shared" si="5"/>
        <v>97.768630230903113</v>
      </c>
    </row>
    <row r="282" spans="1:7" ht="20.25" customHeight="1" x14ac:dyDescent="0.2">
      <c r="A282" s="43">
        <v>853</v>
      </c>
      <c r="B282" s="38">
        <v>85395</v>
      </c>
      <c r="C282" s="38">
        <v>3119</v>
      </c>
      <c r="D282" s="14" t="s">
        <v>64</v>
      </c>
      <c r="E282" s="40">
        <v>10458</v>
      </c>
      <c r="F282" s="40">
        <v>10458</v>
      </c>
      <c r="G282" s="35">
        <f t="shared" si="5"/>
        <v>100</v>
      </c>
    </row>
    <row r="283" spans="1:7" ht="24.75" customHeight="1" x14ac:dyDescent="0.2">
      <c r="A283" s="43"/>
      <c r="B283" s="38"/>
      <c r="C283" s="38">
        <v>4017</v>
      </c>
      <c r="D283" s="14" t="s">
        <v>23</v>
      </c>
      <c r="E283" s="40">
        <v>33644.07</v>
      </c>
      <c r="F283" s="40">
        <v>33633.74</v>
      </c>
      <c r="G283" s="35">
        <f t="shared" si="5"/>
        <v>99.969296223673282</v>
      </c>
    </row>
    <row r="284" spans="1:7" ht="24.75" customHeight="1" x14ac:dyDescent="0.2">
      <c r="A284" s="43"/>
      <c r="B284" s="38"/>
      <c r="C284" s="38">
        <v>4019</v>
      </c>
      <c r="D284" s="14" t="s">
        <v>23</v>
      </c>
      <c r="E284" s="40">
        <v>1781.79</v>
      </c>
      <c r="F284" s="40">
        <v>1780.69</v>
      </c>
      <c r="G284" s="35">
        <f t="shared" si="5"/>
        <v>99.938264329690924</v>
      </c>
    </row>
    <row r="285" spans="1:7" ht="27" customHeight="1" x14ac:dyDescent="0.2">
      <c r="A285" s="8"/>
      <c r="B285" s="6"/>
      <c r="C285" s="6">
        <v>4117</v>
      </c>
      <c r="D285" s="14" t="s">
        <v>25</v>
      </c>
      <c r="E285" s="7">
        <v>6121</v>
      </c>
      <c r="F285" s="7">
        <v>6118.05</v>
      </c>
      <c r="G285" s="35">
        <f t="shared" si="5"/>
        <v>99.95180526057834</v>
      </c>
    </row>
    <row r="286" spans="1:7" ht="26.25" customHeight="1" x14ac:dyDescent="0.2">
      <c r="A286" s="8"/>
      <c r="B286" s="6"/>
      <c r="C286" s="6">
        <v>4119</v>
      </c>
      <c r="D286" s="14" t="s">
        <v>25</v>
      </c>
      <c r="E286" s="7">
        <v>325</v>
      </c>
      <c r="F286" s="7">
        <v>323.85000000000002</v>
      </c>
      <c r="G286" s="35">
        <f t="shared" si="5"/>
        <v>99.646153846153851</v>
      </c>
    </row>
    <row r="287" spans="1:7" ht="25.5" x14ac:dyDescent="0.2">
      <c r="A287" s="8"/>
      <c r="B287" s="6"/>
      <c r="C287" s="6">
        <v>4127</v>
      </c>
      <c r="D287" s="14" t="s">
        <v>26</v>
      </c>
      <c r="E287" s="7">
        <v>825.15</v>
      </c>
      <c r="F287" s="6">
        <v>824.13</v>
      </c>
      <c r="G287" s="35">
        <f t="shared" si="5"/>
        <v>99.876386111616071</v>
      </c>
    </row>
    <row r="288" spans="1:7" ht="25.5" x14ac:dyDescent="0.2">
      <c r="A288" s="8"/>
      <c r="B288" s="6"/>
      <c r="C288" s="6">
        <v>4129</v>
      </c>
      <c r="D288" s="14" t="s">
        <v>26</v>
      </c>
      <c r="E288" s="7">
        <v>43.85</v>
      </c>
      <c r="F288" s="7">
        <v>43.58</v>
      </c>
      <c r="G288" s="35">
        <f t="shared" si="5"/>
        <v>99.384264538198394</v>
      </c>
    </row>
    <row r="289" spans="1:7" ht="25.5" x14ac:dyDescent="0.2">
      <c r="A289" s="8"/>
      <c r="B289" s="6"/>
      <c r="C289" s="6">
        <v>4177</v>
      </c>
      <c r="D289" s="14" t="s">
        <v>34</v>
      </c>
      <c r="E289" s="7">
        <v>7609.51</v>
      </c>
      <c r="F289" s="7">
        <v>7609.51</v>
      </c>
      <c r="G289" s="35">
        <f t="shared" si="5"/>
        <v>100</v>
      </c>
    </row>
    <row r="290" spans="1:7" ht="25.5" x14ac:dyDescent="0.2">
      <c r="A290" s="8"/>
      <c r="B290" s="6"/>
      <c r="C290" s="6">
        <v>4179</v>
      </c>
      <c r="D290" s="14" t="s">
        <v>34</v>
      </c>
      <c r="E290" s="6">
        <v>402.23</v>
      </c>
      <c r="F290" s="6">
        <v>390.49</v>
      </c>
      <c r="G290" s="35">
        <f t="shared" si="5"/>
        <v>97.081271909106732</v>
      </c>
    </row>
    <row r="291" spans="1:7" ht="25.5" x14ac:dyDescent="0.2">
      <c r="A291" s="8"/>
      <c r="B291" s="6"/>
      <c r="C291" s="6">
        <v>4217</v>
      </c>
      <c r="D291" s="14" t="s">
        <v>14</v>
      </c>
      <c r="E291" s="6">
        <v>3229.05</v>
      </c>
      <c r="F291" s="6">
        <v>3229.05</v>
      </c>
      <c r="G291" s="35">
        <f t="shared" si="5"/>
        <v>100</v>
      </c>
    </row>
    <row r="292" spans="1:7" ht="25.5" x14ac:dyDescent="0.2">
      <c r="A292" s="8"/>
      <c r="B292" s="6"/>
      <c r="C292" s="6">
        <v>4219</v>
      </c>
      <c r="D292" s="14" t="s">
        <v>14</v>
      </c>
      <c r="E292" s="6">
        <v>170.95</v>
      </c>
      <c r="F292" s="6">
        <v>170.95</v>
      </c>
      <c r="G292" s="35">
        <f t="shared" si="5"/>
        <v>100</v>
      </c>
    </row>
    <row r="293" spans="1:7" ht="18.75" customHeight="1" x14ac:dyDescent="0.2">
      <c r="A293" s="8"/>
      <c r="B293" s="6"/>
      <c r="C293" s="6">
        <v>4307</v>
      </c>
      <c r="D293" s="14" t="s">
        <v>19</v>
      </c>
      <c r="E293" s="7">
        <v>33240.230000000003</v>
      </c>
      <c r="F293" s="7">
        <v>33145.25</v>
      </c>
      <c r="G293" s="35">
        <f t="shared" si="5"/>
        <v>99.714261904926644</v>
      </c>
    </row>
    <row r="294" spans="1:7" ht="18.75" customHeight="1" x14ac:dyDescent="0.2">
      <c r="A294" s="8"/>
      <c r="B294" s="6"/>
      <c r="C294" s="6">
        <v>4309</v>
      </c>
      <c r="D294" s="14" t="s">
        <v>19</v>
      </c>
      <c r="E294" s="7">
        <v>1759.77</v>
      </c>
      <c r="F294" s="7">
        <v>1754.75</v>
      </c>
      <c r="G294" s="35">
        <f t="shared" si="5"/>
        <v>99.71473544838247</v>
      </c>
    </row>
    <row r="295" spans="1:7" ht="24.75" customHeight="1" x14ac:dyDescent="0.2">
      <c r="A295" s="26"/>
      <c r="B295" s="27">
        <v>85395</v>
      </c>
      <c r="C295" s="27" t="s">
        <v>6</v>
      </c>
      <c r="D295" s="28" t="s">
        <v>16</v>
      </c>
      <c r="E295" s="29">
        <f>SUM(E282:E294)</f>
        <v>99610.60000000002</v>
      </c>
      <c r="F295" s="29">
        <f>SUM(F282:F294)</f>
        <v>99482.040000000008</v>
      </c>
      <c r="G295" s="35">
        <f t="shared" si="5"/>
        <v>99.870937430353791</v>
      </c>
    </row>
    <row r="296" spans="1:7" ht="38.25" x14ac:dyDescent="0.2">
      <c r="A296" s="30">
        <v>853</v>
      </c>
      <c r="B296" s="31"/>
      <c r="C296" s="31" t="s">
        <v>7</v>
      </c>
      <c r="D296" s="32" t="s">
        <v>76</v>
      </c>
      <c r="E296" s="33">
        <f>SUM(E295)</f>
        <v>99610.60000000002</v>
      </c>
      <c r="F296" s="33">
        <f>SUM(F295)</f>
        <v>99482.040000000008</v>
      </c>
      <c r="G296" s="35">
        <f t="shared" si="5"/>
        <v>99.870937430353791</v>
      </c>
    </row>
    <row r="297" spans="1:7" ht="18" customHeight="1" x14ac:dyDescent="0.2">
      <c r="A297" s="8">
        <v>854</v>
      </c>
      <c r="B297" s="6">
        <v>85415</v>
      </c>
      <c r="C297" s="6">
        <v>3240</v>
      </c>
      <c r="D297" s="14" t="s">
        <v>77</v>
      </c>
      <c r="E297" s="7">
        <v>97771</v>
      </c>
      <c r="F297" s="7">
        <v>97771</v>
      </c>
      <c r="G297" s="35">
        <f t="shared" si="5"/>
        <v>100</v>
      </c>
    </row>
    <row r="298" spans="1:7" ht="26.25" customHeight="1" x14ac:dyDescent="0.2">
      <c r="A298" s="8"/>
      <c r="B298" s="6"/>
      <c r="C298" s="6">
        <v>3260</v>
      </c>
      <c r="D298" s="39" t="s">
        <v>119</v>
      </c>
      <c r="E298" s="7">
        <v>33469</v>
      </c>
      <c r="F298" s="7">
        <v>32464</v>
      </c>
      <c r="G298" s="35">
        <f t="shared" si="5"/>
        <v>96.997221309271268</v>
      </c>
    </row>
    <row r="299" spans="1:7" ht="25.5" x14ac:dyDescent="0.2">
      <c r="A299" s="26"/>
      <c r="B299" s="27">
        <v>85415</v>
      </c>
      <c r="C299" s="27" t="s">
        <v>6</v>
      </c>
      <c r="D299" s="28" t="s">
        <v>78</v>
      </c>
      <c r="E299" s="29">
        <f>SUM(E297:E298)</f>
        <v>131240</v>
      </c>
      <c r="F299" s="29">
        <f>SUM(F297:F298)</f>
        <v>130235</v>
      </c>
      <c r="G299" s="35">
        <f t="shared" si="5"/>
        <v>99.234227369704357</v>
      </c>
    </row>
    <row r="300" spans="1:7" ht="25.5" x14ac:dyDescent="0.2">
      <c r="A300" s="30">
        <v>854</v>
      </c>
      <c r="B300" s="31"/>
      <c r="C300" s="31" t="s">
        <v>7</v>
      </c>
      <c r="D300" s="32" t="s">
        <v>79</v>
      </c>
      <c r="E300" s="33">
        <f>SUM(E299)</f>
        <v>131240</v>
      </c>
      <c r="F300" s="33">
        <f>SUM(F299)</f>
        <v>130235</v>
      </c>
      <c r="G300" s="35">
        <f t="shared" si="5"/>
        <v>99.234227369704357</v>
      </c>
    </row>
    <row r="301" spans="1:7" ht="25.5" x14ac:dyDescent="0.2">
      <c r="A301" s="8">
        <v>900</v>
      </c>
      <c r="B301" s="6">
        <v>90002</v>
      </c>
      <c r="C301" s="6">
        <v>4170</v>
      </c>
      <c r="D301" s="14" t="s">
        <v>34</v>
      </c>
      <c r="E301" s="7">
        <v>15000</v>
      </c>
      <c r="F301" s="7">
        <v>15000</v>
      </c>
      <c r="G301" s="35">
        <f t="shared" si="5"/>
        <v>100</v>
      </c>
    </row>
    <row r="302" spans="1:7" ht="18.75" customHeight="1" x14ac:dyDescent="0.2">
      <c r="A302" s="8"/>
      <c r="B302" s="6"/>
      <c r="C302" s="6">
        <v>4300</v>
      </c>
      <c r="D302" s="14" t="s">
        <v>19</v>
      </c>
      <c r="E302" s="7">
        <v>200000</v>
      </c>
      <c r="F302" s="7">
        <v>172584</v>
      </c>
      <c r="G302" s="35">
        <f t="shared" si="5"/>
        <v>86.292000000000002</v>
      </c>
    </row>
    <row r="303" spans="1:7" ht="21" customHeight="1" x14ac:dyDescent="0.2">
      <c r="A303" s="26"/>
      <c r="B303" s="27">
        <v>90002</v>
      </c>
      <c r="C303" s="27" t="s">
        <v>6</v>
      </c>
      <c r="D303" s="28" t="s">
        <v>117</v>
      </c>
      <c r="E303" s="29">
        <f>SUM(E301:E302)</f>
        <v>215000</v>
      </c>
      <c r="F303" s="29">
        <f>SUM(F301:F302)</f>
        <v>187584</v>
      </c>
      <c r="G303" s="35">
        <f t="shared" si="5"/>
        <v>87.248372093023249</v>
      </c>
    </row>
    <row r="304" spans="1:7" ht="24.75" customHeight="1" x14ac:dyDescent="0.2">
      <c r="A304" s="8">
        <v>900</v>
      </c>
      <c r="B304" s="6">
        <v>90015</v>
      </c>
      <c r="C304" s="6">
        <v>4260</v>
      </c>
      <c r="D304" s="14" t="s">
        <v>35</v>
      </c>
      <c r="E304" s="7">
        <v>111298.19</v>
      </c>
      <c r="F304" s="7">
        <v>101283.2</v>
      </c>
      <c r="G304" s="35">
        <f t="shared" si="5"/>
        <v>91.001659595722089</v>
      </c>
    </row>
    <row r="305" spans="1:7" ht="21" customHeight="1" x14ac:dyDescent="0.2">
      <c r="A305" s="8"/>
      <c r="B305" s="6"/>
      <c r="C305" s="6">
        <v>4300</v>
      </c>
      <c r="D305" s="14" t="s">
        <v>19</v>
      </c>
      <c r="E305" s="7">
        <v>15000</v>
      </c>
      <c r="F305" s="7">
        <v>9250.83</v>
      </c>
      <c r="G305" s="35">
        <f t="shared" si="5"/>
        <v>61.672199999999997</v>
      </c>
    </row>
    <row r="306" spans="1:7" ht="25.5" x14ac:dyDescent="0.2">
      <c r="A306" s="8"/>
      <c r="B306" s="6"/>
      <c r="C306" s="6">
        <v>6050</v>
      </c>
      <c r="D306" s="14" t="s">
        <v>11</v>
      </c>
      <c r="E306" s="7">
        <v>56073.18</v>
      </c>
      <c r="F306" s="7">
        <v>56073.18</v>
      </c>
      <c r="G306" s="35">
        <f t="shared" si="5"/>
        <v>100</v>
      </c>
    </row>
    <row r="307" spans="1:7" ht="25.5" x14ac:dyDescent="0.2">
      <c r="A307" s="26"/>
      <c r="B307" s="27">
        <v>90015</v>
      </c>
      <c r="C307" s="27" t="s">
        <v>6</v>
      </c>
      <c r="D307" s="28" t="s">
        <v>80</v>
      </c>
      <c r="E307" s="29">
        <f>SUM(E304:E306)</f>
        <v>182371.37</v>
      </c>
      <c r="F307" s="29">
        <f>SUM(F304:F306)</f>
        <v>166607.21</v>
      </c>
      <c r="G307" s="35">
        <f t="shared" si="5"/>
        <v>91.356011637133619</v>
      </c>
    </row>
    <row r="308" spans="1:7" s="41" customFormat="1" ht="21.75" customHeight="1" x14ac:dyDescent="0.2">
      <c r="A308" s="43">
        <v>900</v>
      </c>
      <c r="B308" s="38">
        <v>90019</v>
      </c>
      <c r="C308" s="38">
        <v>4300</v>
      </c>
      <c r="D308" s="14" t="s">
        <v>19</v>
      </c>
      <c r="E308" s="40">
        <v>5000</v>
      </c>
      <c r="F308" s="40">
        <v>1783.5</v>
      </c>
      <c r="G308" s="35">
        <f t="shared" si="5"/>
        <v>35.67</v>
      </c>
    </row>
    <row r="309" spans="1:7" ht="76.5" x14ac:dyDescent="0.2">
      <c r="A309" s="26"/>
      <c r="B309" s="27">
        <v>90019</v>
      </c>
      <c r="C309" s="27" t="s">
        <v>6</v>
      </c>
      <c r="D309" s="28" t="s">
        <v>102</v>
      </c>
      <c r="E309" s="29">
        <f>SUM(E308)</f>
        <v>5000</v>
      </c>
      <c r="F309" s="29">
        <f>SUM(F308)</f>
        <v>1783.5</v>
      </c>
      <c r="G309" s="35">
        <f t="shared" si="5"/>
        <v>35.67</v>
      </c>
    </row>
    <row r="310" spans="1:7" ht="20.25" customHeight="1" x14ac:dyDescent="0.2">
      <c r="A310" s="8">
        <v>900</v>
      </c>
      <c r="B310" s="6">
        <v>90095</v>
      </c>
      <c r="C310" s="6">
        <v>4260</v>
      </c>
      <c r="D310" s="14" t="s">
        <v>35</v>
      </c>
      <c r="E310" s="7">
        <v>10000</v>
      </c>
      <c r="F310" s="7">
        <v>7623.54</v>
      </c>
      <c r="G310" s="35">
        <f t="shared" si="5"/>
        <v>76.235399999999998</v>
      </c>
    </row>
    <row r="311" spans="1:7" ht="22.5" customHeight="1" x14ac:dyDescent="0.2">
      <c r="A311" s="8"/>
      <c r="B311" s="6"/>
      <c r="C311" s="38">
        <v>4300</v>
      </c>
      <c r="D311" s="14" t="s">
        <v>19</v>
      </c>
      <c r="E311" s="7">
        <v>2000</v>
      </c>
      <c r="F311" s="7">
        <v>0</v>
      </c>
      <c r="G311" s="35">
        <f t="shared" si="5"/>
        <v>0</v>
      </c>
    </row>
    <row r="312" spans="1:7" ht="20.25" customHeight="1" x14ac:dyDescent="0.2">
      <c r="A312" s="26"/>
      <c r="B312" s="27">
        <v>90095</v>
      </c>
      <c r="C312" s="27" t="s">
        <v>6</v>
      </c>
      <c r="D312" s="28" t="s">
        <v>16</v>
      </c>
      <c r="E312" s="29">
        <f>SUM(E310:E311)</f>
        <v>12000</v>
      </c>
      <c r="F312" s="29">
        <f>SUM(F310:F311)</f>
        <v>7623.54</v>
      </c>
      <c r="G312" s="35">
        <f t="shared" si="5"/>
        <v>63.529499999999992</v>
      </c>
    </row>
    <row r="313" spans="1:7" ht="38.25" x14ac:dyDescent="0.2">
      <c r="A313" s="30">
        <v>900</v>
      </c>
      <c r="B313" s="31"/>
      <c r="C313" s="31" t="s">
        <v>7</v>
      </c>
      <c r="D313" s="32" t="s">
        <v>81</v>
      </c>
      <c r="E313" s="33">
        <f>SUM(E303,E307,E309,E312)</f>
        <v>414371.37</v>
      </c>
      <c r="F313" s="33">
        <f>SUM(F303,F307,F309,F312)</f>
        <v>363598.24999999994</v>
      </c>
      <c r="G313" s="35">
        <f t="shared" si="5"/>
        <v>87.746952691253739</v>
      </c>
    </row>
    <row r="314" spans="1:7" ht="51" x14ac:dyDescent="0.2">
      <c r="A314" s="8">
        <v>921</v>
      </c>
      <c r="B314" s="6">
        <v>92116</v>
      </c>
      <c r="C314" s="6">
        <v>2480</v>
      </c>
      <c r="D314" s="14" t="s">
        <v>83</v>
      </c>
      <c r="E314" s="7">
        <v>133600</v>
      </c>
      <c r="F314" s="7">
        <v>133590.69</v>
      </c>
      <c r="G314" s="35">
        <f t="shared" si="5"/>
        <v>99.993031437125751</v>
      </c>
    </row>
    <row r="315" spans="1:7" ht="19.5" customHeight="1" x14ac:dyDescent="0.2">
      <c r="A315" s="26"/>
      <c r="B315" s="27">
        <v>92116</v>
      </c>
      <c r="C315" s="27" t="s">
        <v>6</v>
      </c>
      <c r="D315" s="28" t="s">
        <v>82</v>
      </c>
      <c r="E315" s="29">
        <f>SUM(E314)</f>
        <v>133600</v>
      </c>
      <c r="F315" s="29">
        <f>SUM(F314)</f>
        <v>133590.69</v>
      </c>
      <c r="G315" s="35">
        <f t="shared" si="5"/>
        <v>99.993031437125751</v>
      </c>
    </row>
    <row r="316" spans="1:7" s="41" customFormat="1" ht="27.75" customHeight="1" x14ac:dyDescent="0.2">
      <c r="A316" s="43">
        <v>921</v>
      </c>
      <c r="B316" s="38">
        <v>92195</v>
      </c>
      <c r="C316" s="38">
        <v>4177</v>
      </c>
      <c r="D316" s="14" t="s">
        <v>34</v>
      </c>
      <c r="E316" s="40">
        <v>5120</v>
      </c>
      <c r="F316" s="40">
        <v>5120</v>
      </c>
      <c r="G316" s="35">
        <f t="shared" si="5"/>
        <v>100</v>
      </c>
    </row>
    <row r="317" spans="1:7" s="41" customFormat="1" ht="27.75" customHeight="1" x14ac:dyDescent="0.2">
      <c r="A317" s="43"/>
      <c r="B317" s="38"/>
      <c r="C317" s="38">
        <v>4179</v>
      </c>
      <c r="D317" s="14" t="s">
        <v>34</v>
      </c>
      <c r="E317" s="40">
        <v>1280</v>
      </c>
      <c r="F317" s="40">
        <v>1280</v>
      </c>
      <c r="G317" s="35">
        <f t="shared" si="5"/>
        <v>100</v>
      </c>
    </row>
    <row r="318" spans="1:7" s="41" customFormat="1" ht="27.75" customHeight="1" x14ac:dyDescent="0.2">
      <c r="A318" s="43"/>
      <c r="B318" s="38"/>
      <c r="C318" s="38">
        <v>4217</v>
      </c>
      <c r="D318" s="14" t="s">
        <v>14</v>
      </c>
      <c r="E318" s="40">
        <v>1429.39</v>
      </c>
      <c r="F318" s="40">
        <v>1429.39</v>
      </c>
      <c r="G318" s="35">
        <f t="shared" si="5"/>
        <v>100</v>
      </c>
    </row>
    <row r="319" spans="1:7" s="41" customFormat="1" ht="27.75" customHeight="1" x14ac:dyDescent="0.2">
      <c r="A319" s="43"/>
      <c r="B319" s="38"/>
      <c r="C319" s="38">
        <v>4219</v>
      </c>
      <c r="D319" s="14" t="s">
        <v>14</v>
      </c>
      <c r="E319" s="40">
        <v>830.61</v>
      </c>
      <c r="F319" s="40">
        <v>769.11</v>
      </c>
      <c r="G319" s="35">
        <f t="shared" si="5"/>
        <v>92.595803084480082</v>
      </c>
    </row>
    <row r="320" spans="1:7" s="41" customFormat="1" ht="21.75" customHeight="1" x14ac:dyDescent="0.2">
      <c r="A320" s="43"/>
      <c r="B320" s="38"/>
      <c r="C320" s="38">
        <v>4220</v>
      </c>
      <c r="D320" s="14" t="s">
        <v>61</v>
      </c>
      <c r="E320" s="40">
        <v>1000</v>
      </c>
      <c r="F320" s="40">
        <v>957.01</v>
      </c>
      <c r="G320" s="35">
        <f t="shared" si="5"/>
        <v>95.701000000000008</v>
      </c>
    </row>
    <row r="321" spans="1:7" s="41" customFormat="1" ht="25.5" customHeight="1" x14ac:dyDescent="0.2">
      <c r="A321" s="43"/>
      <c r="B321" s="38"/>
      <c r="C321" s="38">
        <v>4307</v>
      </c>
      <c r="D321" s="14" t="s">
        <v>19</v>
      </c>
      <c r="E321" s="40">
        <v>15507.97</v>
      </c>
      <c r="F321" s="40">
        <v>15507.97</v>
      </c>
      <c r="G321" s="35">
        <f t="shared" si="5"/>
        <v>100</v>
      </c>
    </row>
    <row r="322" spans="1:7" s="41" customFormat="1" ht="24.75" customHeight="1" x14ac:dyDescent="0.2">
      <c r="A322" s="43"/>
      <c r="B322" s="38"/>
      <c r="C322" s="38">
        <v>4309</v>
      </c>
      <c r="D322" s="14" t="s">
        <v>19</v>
      </c>
      <c r="E322" s="40">
        <v>8632.0300000000007</v>
      </c>
      <c r="F322" s="40">
        <v>8268.0300000000007</v>
      </c>
      <c r="G322" s="35">
        <f t="shared" si="5"/>
        <v>95.783147185540358</v>
      </c>
    </row>
    <row r="323" spans="1:7" s="41" customFormat="1" ht="24.75" customHeight="1" x14ac:dyDescent="0.2">
      <c r="A323" s="43"/>
      <c r="B323" s="38"/>
      <c r="C323" s="38">
        <v>6057</v>
      </c>
      <c r="D323" s="14" t="s">
        <v>11</v>
      </c>
      <c r="E323" s="40">
        <v>57280</v>
      </c>
      <c r="F323" s="40">
        <v>57280</v>
      </c>
      <c r="G323" s="35">
        <f t="shared" si="5"/>
        <v>100</v>
      </c>
    </row>
    <row r="324" spans="1:7" s="41" customFormat="1" ht="26.25" customHeight="1" x14ac:dyDescent="0.2">
      <c r="A324" s="43"/>
      <c r="B324" s="38"/>
      <c r="C324" s="38">
        <v>6059</v>
      </c>
      <c r="D324" s="14" t="s">
        <v>11</v>
      </c>
      <c r="E324" s="40">
        <v>36660.639999999999</v>
      </c>
      <c r="F324" s="40">
        <v>36660.639999999999</v>
      </c>
      <c r="G324" s="35">
        <f t="shared" si="5"/>
        <v>100</v>
      </c>
    </row>
    <row r="325" spans="1:7" s="42" customFormat="1" ht="21.75" customHeight="1" x14ac:dyDescent="0.2">
      <c r="A325" s="44"/>
      <c r="B325" s="17">
        <v>92195</v>
      </c>
      <c r="C325" s="17" t="s">
        <v>6</v>
      </c>
      <c r="D325" s="18" t="s">
        <v>16</v>
      </c>
      <c r="E325" s="19">
        <f>SUM(E316:E324)</f>
        <v>127740.64</v>
      </c>
      <c r="F325" s="19">
        <f>SUM(F316:F324)</f>
        <v>127272.15000000001</v>
      </c>
      <c r="G325" s="48">
        <f t="shared" si="5"/>
        <v>99.633249058404601</v>
      </c>
    </row>
    <row r="326" spans="1:7" ht="38.25" x14ac:dyDescent="0.2">
      <c r="A326" s="30">
        <v>921</v>
      </c>
      <c r="B326" s="31"/>
      <c r="C326" s="31" t="s">
        <v>7</v>
      </c>
      <c r="D326" s="32" t="s">
        <v>84</v>
      </c>
      <c r="E326" s="33">
        <f>SUM(E315,E325)</f>
        <v>261340.64</v>
      </c>
      <c r="F326" s="33">
        <f>SUM(F315,F325)</f>
        <v>260862.84000000003</v>
      </c>
      <c r="G326" s="35">
        <f t="shared" si="5"/>
        <v>99.817173479027218</v>
      </c>
    </row>
    <row r="327" spans="1:7" s="41" customFormat="1" ht="27" customHeight="1" x14ac:dyDescent="0.2">
      <c r="A327" s="43">
        <v>926</v>
      </c>
      <c r="B327" s="38">
        <v>92605</v>
      </c>
      <c r="C327" s="38">
        <v>4117</v>
      </c>
      <c r="D327" s="14" t="s">
        <v>25</v>
      </c>
      <c r="E327" s="40">
        <v>130.82</v>
      </c>
      <c r="F327" s="40">
        <v>130.82</v>
      </c>
      <c r="G327" s="35">
        <f t="shared" si="5"/>
        <v>100</v>
      </c>
    </row>
    <row r="328" spans="1:7" s="41" customFormat="1" ht="26.25" customHeight="1" x14ac:dyDescent="0.2">
      <c r="A328" s="43"/>
      <c r="B328" s="38"/>
      <c r="C328" s="38">
        <v>4119</v>
      </c>
      <c r="D328" s="14" t="s">
        <v>25</v>
      </c>
      <c r="E328" s="40">
        <v>23.08</v>
      </c>
      <c r="F328" s="40">
        <v>23.08</v>
      </c>
      <c r="G328" s="35">
        <f t="shared" si="5"/>
        <v>100</v>
      </c>
    </row>
    <row r="329" spans="1:7" s="41" customFormat="1" ht="25.5" x14ac:dyDescent="0.2">
      <c r="A329" s="43"/>
      <c r="B329" s="38"/>
      <c r="C329" s="38">
        <v>4127</v>
      </c>
      <c r="D329" s="14" t="s">
        <v>26</v>
      </c>
      <c r="E329" s="40">
        <v>18.739999999999998</v>
      </c>
      <c r="F329" s="40">
        <v>18.739999999999998</v>
      </c>
      <c r="G329" s="35">
        <f t="shared" si="5"/>
        <v>100</v>
      </c>
    </row>
    <row r="330" spans="1:7" s="41" customFormat="1" ht="25.5" x14ac:dyDescent="0.2">
      <c r="A330" s="43"/>
      <c r="B330" s="38"/>
      <c r="C330" s="38">
        <v>4129</v>
      </c>
      <c r="D330" s="14" t="s">
        <v>26</v>
      </c>
      <c r="E330" s="40">
        <v>3.31</v>
      </c>
      <c r="F330" s="40">
        <v>3.31</v>
      </c>
      <c r="G330" s="35">
        <f t="shared" si="5"/>
        <v>100</v>
      </c>
    </row>
    <row r="331" spans="1:7" s="41" customFormat="1" ht="25.5" x14ac:dyDescent="0.2">
      <c r="A331" s="43"/>
      <c r="B331" s="38"/>
      <c r="C331" s="38">
        <v>4177</v>
      </c>
      <c r="D331" s="14" t="s">
        <v>34</v>
      </c>
      <c r="E331" s="40">
        <v>6990.44</v>
      </c>
      <c r="F331" s="40">
        <v>6987</v>
      </c>
      <c r="G331" s="35">
        <f t="shared" si="5"/>
        <v>99.950789935969695</v>
      </c>
    </row>
    <row r="332" spans="1:7" s="41" customFormat="1" ht="25.5" x14ac:dyDescent="0.2">
      <c r="A332" s="43"/>
      <c r="B332" s="38"/>
      <c r="C332" s="38">
        <v>4179</v>
      </c>
      <c r="D332" s="14" t="s">
        <v>34</v>
      </c>
      <c r="E332" s="40">
        <v>1233.6099999999999</v>
      </c>
      <c r="F332" s="40">
        <v>1233</v>
      </c>
      <c r="G332" s="35">
        <f t="shared" si="5"/>
        <v>99.950551633012068</v>
      </c>
    </row>
    <row r="333" spans="1:7" ht="25.5" x14ac:dyDescent="0.2">
      <c r="A333" s="8"/>
      <c r="B333" s="6"/>
      <c r="C333" s="6">
        <v>4210</v>
      </c>
      <c r="D333" s="14" t="s">
        <v>14</v>
      </c>
      <c r="E333" s="7">
        <v>6000</v>
      </c>
      <c r="F333" s="7">
        <v>2211.87</v>
      </c>
      <c r="G333" s="35">
        <f t="shared" si="5"/>
        <v>36.8645</v>
      </c>
    </row>
    <row r="334" spans="1:7" ht="37.5" customHeight="1" x14ac:dyDescent="0.2">
      <c r="A334" s="8"/>
      <c r="B334" s="6"/>
      <c r="C334" s="6">
        <v>4247</v>
      </c>
      <c r="D334" s="14" t="s">
        <v>54</v>
      </c>
      <c r="E334" s="7">
        <v>2745.5</v>
      </c>
      <c r="F334" s="7">
        <v>2745.46</v>
      </c>
      <c r="G334" s="35">
        <f t="shared" si="5"/>
        <v>99.998543070478959</v>
      </c>
    </row>
    <row r="335" spans="1:7" ht="40.5" customHeight="1" x14ac:dyDescent="0.2">
      <c r="A335" s="8"/>
      <c r="B335" s="6"/>
      <c r="C335" s="6">
        <v>4249</v>
      </c>
      <c r="D335" s="14" t="s">
        <v>54</v>
      </c>
      <c r="E335" s="7">
        <v>484.5</v>
      </c>
      <c r="F335" s="7">
        <v>484.49</v>
      </c>
      <c r="G335" s="35">
        <f t="shared" si="5"/>
        <v>99.997936016511872</v>
      </c>
    </row>
    <row r="336" spans="1:7" ht="21" customHeight="1" x14ac:dyDescent="0.2">
      <c r="A336" s="8"/>
      <c r="B336" s="6"/>
      <c r="C336" s="6">
        <v>4300</v>
      </c>
      <c r="D336" s="14" t="s">
        <v>19</v>
      </c>
      <c r="E336" s="7">
        <v>2000</v>
      </c>
      <c r="F336" s="7">
        <v>0</v>
      </c>
      <c r="G336" s="35">
        <f t="shared" si="5"/>
        <v>0</v>
      </c>
    </row>
    <row r="337" spans="1:7" ht="25.5" x14ac:dyDescent="0.2">
      <c r="A337" s="26"/>
      <c r="B337" s="27">
        <v>92605</v>
      </c>
      <c r="C337" s="27" t="s">
        <v>6</v>
      </c>
      <c r="D337" s="28" t="s">
        <v>85</v>
      </c>
      <c r="E337" s="29">
        <f>SUM(E327:E336)</f>
        <v>19630</v>
      </c>
      <c r="F337" s="29">
        <f>SUM(F327:F336)</f>
        <v>13837.769999999999</v>
      </c>
      <c r="G337" s="35">
        <f t="shared" si="5"/>
        <v>70.492969943963317</v>
      </c>
    </row>
    <row r="338" spans="1:7" s="41" customFormat="1" ht="25.5" x14ac:dyDescent="0.2">
      <c r="A338" s="43">
        <v>926</v>
      </c>
      <c r="B338" s="38">
        <v>92695</v>
      </c>
      <c r="C338" s="38">
        <v>6050</v>
      </c>
      <c r="D338" s="14" t="s">
        <v>11</v>
      </c>
      <c r="E338" s="40">
        <v>295000</v>
      </c>
      <c r="F338" s="40">
        <v>295000</v>
      </c>
      <c r="G338" s="35">
        <f t="shared" si="5"/>
        <v>100</v>
      </c>
    </row>
    <row r="339" spans="1:7" ht="22.5" customHeight="1" x14ac:dyDescent="0.2">
      <c r="A339" s="26"/>
      <c r="B339" s="27">
        <v>92695</v>
      </c>
      <c r="C339" s="27" t="s">
        <v>6</v>
      </c>
      <c r="D339" s="28" t="s">
        <v>16</v>
      </c>
      <c r="E339" s="29">
        <f>SUM(E338)</f>
        <v>295000</v>
      </c>
      <c r="F339" s="29">
        <f>SUM(F338)</f>
        <v>295000</v>
      </c>
      <c r="G339" s="35">
        <f t="shared" ref="G339" si="7">(F339/E339)*100</f>
        <v>100</v>
      </c>
    </row>
    <row r="340" spans="1:7" ht="25.5" x14ac:dyDescent="0.2">
      <c r="A340" s="30">
        <v>926</v>
      </c>
      <c r="B340" s="31"/>
      <c r="C340" s="31" t="s">
        <v>7</v>
      </c>
      <c r="D340" s="32" t="s">
        <v>86</v>
      </c>
      <c r="E340" s="33">
        <f>SUM(E337,E339)</f>
        <v>314630</v>
      </c>
      <c r="F340" s="33">
        <f>SUM(F337,F339)</f>
        <v>308837.77</v>
      </c>
      <c r="G340" s="35">
        <f>(F340/E340)*100</f>
        <v>98.159034421383851</v>
      </c>
    </row>
    <row r="341" spans="1:7" ht="13.5" thickBot="1" x14ac:dyDescent="0.25">
      <c r="A341" s="9"/>
      <c r="B341" s="10"/>
      <c r="C341" s="10"/>
      <c r="D341" s="15"/>
      <c r="E341" s="34">
        <f>SUM(E15,E18,E32,E37,E78,E81,E84,E100,E104,E107,E201,E212,E281,E296,E300,E313,E326,E340)</f>
        <v>13746443.300000001</v>
      </c>
      <c r="F341" s="34">
        <f>SUM(F15,F32,F37,F78,F81,F84,F100,F104,F107,F201,F212,F281,F296,F300,F313,F326,F340)</f>
        <v>13283038.659999998</v>
      </c>
      <c r="G341" s="35">
        <f>(F341/E341)*100</f>
        <v>96.628912440209163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Kopia 28s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2014-03-07T08:46:57Z</cp:lastPrinted>
  <dcterms:created xsi:type="dcterms:W3CDTF">2010-03-05T11:33:10Z</dcterms:created>
  <dcterms:modified xsi:type="dcterms:W3CDTF">2014-03-07T08:47:06Z</dcterms:modified>
</cp:coreProperties>
</file>