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15195" windowHeight="7245"/>
  </bookViews>
  <sheets>
    <sheet name="Kopia 28s" sheetId="1" r:id="rId1"/>
  </sheets>
  <calcPr calcId="145621"/>
</workbook>
</file>

<file path=xl/calcChain.xml><?xml version="1.0" encoding="utf-8"?>
<calcChain xmlns="http://schemas.openxmlformats.org/spreadsheetml/2006/main">
  <c r="F146" i="1" l="1"/>
  <c r="F102" i="1" l="1"/>
  <c r="E102" i="1"/>
  <c r="F256" i="1"/>
  <c r="F210" i="1"/>
  <c r="G138" i="1" l="1"/>
  <c r="G91" i="1"/>
  <c r="E312" i="1" l="1"/>
  <c r="F307" i="1"/>
  <c r="E307" i="1"/>
  <c r="G305" i="1"/>
  <c r="G304" i="1"/>
  <c r="G302" i="1"/>
  <c r="G298" i="1"/>
  <c r="G297" i="1"/>
  <c r="F293" i="1"/>
  <c r="E293" i="1"/>
  <c r="G290" i="1"/>
  <c r="G286" i="1"/>
  <c r="F287" i="1"/>
  <c r="E287" i="1"/>
  <c r="F238" i="1"/>
  <c r="E238" i="1"/>
  <c r="G237" i="1"/>
  <c r="F234" i="1"/>
  <c r="G233" i="1"/>
  <c r="E234" i="1"/>
  <c r="G226" i="1"/>
  <c r="G225" i="1"/>
  <c r="F205" i="1"/>
  <c r="E205" i="1"/>
  <c r="G204" i="1"/>
  <c r="G201" i="1"/>
  <c r="F149" i="1"/>
  <c r="E149" i="1"/>
  <c r="G148" i="1"/>
  <c r="G147" i="1"/>
  <c r="G145" i="1"/>
  <c r="G144" i="1"/>
  <c r="G143" i="1"/>
  <c r="G142" i="1"/>
  <c r="E146" i="1"/>
  <c r="G140" i="1"/>
  <c r="G139" i="1"/>
  <c r="G136" i="1"/>
  <c r="G135" i="1"/>
  <c r="G134" i="1"/>
  <c r="G132" i="1"/>
  <c r="G131" i="1"/>
  <c r="G100" i="1"/>
  <c r="G99" i="1"/>
  <c r="G287" i="1" l="1"/>
  <c r="G205" i="1"/>
  <c r="G149" i="1"/>
  <c r="F97" i="1"/>
  <c r="F98" i="1" s="1"/>
  <c r="E97" i="1"/>
  <c r="E98" i="1" s="1"/>
  <c r="G87" i="1"/>
  <c r="G84" i="1"/>
  <c r="F82" i="1"/>
  <c r="E82" i="1"/>
  <c r="G81" i="1"/>
  <c r="G80" i="1"/>
  <c r="G79" i="1"/>
  <c r="G78" i="1"/>
  <c r="G77" i="1"/>
  <c r="G76" i="1"/>
  <c r="G75" i="1"/>
  <c r="F71" i="1"/>
  <c r="E71" i="1"/>
  <c r="G70" i="1"/>
  <c r="G69" i="1"/>
  <c r="G66" i="1"/>
  <c r="G65" i="1"/>
  <c r="F7" i="1"/>
  <c r="E7" i="1"/>
  <c r="G6" i="1"/>
  <c r="G82" i="1" l="1"/>
  <c r="F311" i="1"/>
  <c r="F312" i="1" s="1"/>
  <c r="E311" i="1"/>
  <c r="F296" i="1"/>
  <c r="G292" i="1"/>
  <c r="F289" i="1"/>
  <c r="F285" i="1"/>
  <c r="F282" i="1"/>
  <c r="E282" i="1"/>
  <c r="F279" i="1"/>
  <c r="E279" i="1"/>
  <c r="E280" i="1" s="1"/>
  <c r="G278" i="1"/>
  <c r="F276" i="1"/>
  <c r="F277" i="1" s="1"/>
  <c r="G261" i="1"/>
  <c r="G260" i="1"/>
  <c r="G259" i="1"/>
  <c r="G258" i="1"/>
  <c r="F252" i="1"/>
  <c r="G247" i="1"/>
  <c r="F230" i="1"/>
  <c r="E230" i="1"/>
  <c r="F228" i="1"/>
  <c r="F214" i="1"/>
  <c r="E214" i="1"/>
  <c r="G213" i="1"/>
  <c r="G212" i="1"/>
  <c r="G211" i="1"/>
  <c r="F208" i="1"/>
  <c r="F203" i="1"/>
  <c r="F196" i="1"/>
  <c r="F193" i="1"/>
  <c r="E193" i="1"/>
  <c r="F190" i="1"/>
  <c r="F178" i="1"/>
  <c r="F174" i="1"/>
  <c r="F169" i="1"/>
  <c r="G167" i="1"/>
  <c r="F294" i="1" l="1"/>
  <c r="F206" i="1"/>
  <c r="F308" i="1"/>
  <c r="G279" i="1"/>
  <c r="G214" i="1"/>
  <c r="F280" i="1"/>
  <c r="G280" i="1" s="1"/>
  <c r="F125" i="1"/>
  <c r="F194" i="1" s="1"/>
  <c r="E125" i="1"/>
  <c r="F105" i="1"/>
  <c r="F106" i="1" s="1"/>
  <c r="F103" i="1"/>
  <c r="F74" i="1"/>
  <c r="F83" i="1" s="1"/>
  <c r="F64" i="1"/>
  <c r="G53" i="1"/>
  <c r="G51" i="1"/>
  <c r="F41" i="1"/>
  <c r="F36" i="1"/>
  <c r="F28" i="1"/>
  <c r="F29" i="1" s="1"/>
  <c r="F24" i="1"/>
  <c r="F21" i="1"/>
  <c r="F18" i="1"/>
  <c r="F19" i="1" s="1"/>
  <c r="F15" i="1"/>
  <c r="E15" i="1"/>
  <c r="G14" i="1"/>
  <c r="G13" i="1"/>
  <c r="F12" i="1"/>
  <c r="E12" i="1"/>
  <c r="G11" i="1"/>
  <c r="F9" i="1"/>
  <c r="G5" i="1"/>
  <c r="G310" i="1"/>
  <c r="G309" i="1"/>
  <c r="G306" i="1"/>
  <c r="G295" i="1"/>
  <c r="G291" i="1"/>
  <c r="G288" i="1"/>
  <c r="G284" i="1"/>
  <c r="G283" i="1"/>
  <c r="G281" i="1"/>
  <c r="G275" i="1"/>
  <c r="G274" i="1"/>
  <c r="G273" i="1"/>
  <c r="G272" i="1"/>
  <c r="G271" i="1"/>
  <c r="G270" i="1"/>
  <c r="G269" i="1"/>
  <c r="G268" i="1"/>
  <c r="G267" i="1"/>
  <c r="G266" i="1"/>
  <c r="G265" i="1"/>
  <c r="G262" i="1"/>
  <c r="G255" i="1"/>
  <c r="G254" i="1"/>
  <c r="G253" i="1"/>
  <c r="G235" i="1"/>
  <c r="G231" i="1"/>
  <c r="G215" i="1"/>
  <c r="G209" i="1"/>
  <c r="G207" i="1"/>
  <c r="G202" i="1"/>
  <c r="G200" i="1"/>
  <c r="G199" i="1"/>
  <c r="G198" i="1"/>
  <c r="G197" i="1"/>
  <c r="G195" i="1"/>
  <c r="G191" i="1"/>
  <c r="G189" i="1"/>
  <c r="G188" i="1"/>
  <c r="G187" i="1"/>
  <c r="G186" i="1"/>
  <c r="G185" i="1"/>
  <c r="G184" i="1"/>
  <c r="G183" i="1"/>
  <c r="G182" i="1"/>
  <c r="G181" i="1"/>
  <c r="G180" i="1"/>
  <c r="G179" i="1"/>
  <c r="G173" i="1"/>
  <c r="G172" i="1"/>
  <c r="G171" i="1"/>
  <c r="G170" i="1"/>
  <c r="G141" i="1"/>
  <c r="G137" i="1"/>
  <c r="G133" i="1"/>
  <c r="G130" i="1"/>
  <c r="G129" i="1"/>
  <c r="G128" i="1"/>
  <c r="G127" i="1"/>
  <c r="G126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4" i="1"/>
  <c r="G101" i="1"/>
  <c r="G96" i="1"/>
  <c r="G95" i="1"/>
  <c r="G94" i="1"/>
  <c r="G93" i="1"/>
  <c r="G92" i="1"/>
  <c r="G89" i="1"/>
  <c r="G88" i="1"/>
  <c r="G86" i="1"/>
  <c r="G85" i="1"/>
  <c r="G73" i="1"/>
  <c r="G68" i="1"/>
  <c r="G67" i="1"/>
  <c r="G63" i="1"/>
  <c r="G62" i="1"/>
  <c r="G61" i="1"/>
  <c r="G60" i="1"/>
  <c r="G59" i="1"/>
  <c r="G58" i="1"/>
  <c r="G57" i="1"/>
  <c r="G56" i="1"/>
  <c r="G55" i="1"/>
  <c r="G54" i="1"/>
  <c r="G52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5" i="1"/>
  <c r="G34" i="1"/>
  <c r="G33" i="1"/>
  <c r="G32" i="1"/>
  <c r="G31" i="1"/>
  <c r="G30" i="1"/>
  <c r="G27" i="1"/>
  <c r="G26" i="1"/>
  <c r="G23" i="1"/>
  <c r="G22" i="1"/>
  <c r="G20" i="1"/>
  <c r="G17" i="1"/>
  <c r="G10" i="1"/>
  <c r="G8" i="1"/>
  <c r="F72" i="1" l="1"/>
  <c r="F16" i="1"/>
  <c r="F25" i="1"/>
  <c r="G7" i="1"/>
  <c r="G15" i="1"/>
  <c r="G257" i="1"/>
  <c r="G250" i="1"/>
  <c r="G249" i="1"/>
  <c r="G248" i="1"/>
  <c r="G246" i="1"/>
  <c r="G245" i="1"/>
  <c r="G244" i="1"/>
  <c r="G243" i="1"/>
  <c r="G242" i="1"/>
  <c r="G241" i="1"/>
  <c r="G240" i="1"/>
  <c r="G239" i="1"/>
  <c r="G236" i="1"/>
  <c r="G232" i="1"/>
  <c r="G229" i="1"/>
  <c r="G227" i="1"/>
  <c r="G224" i="1"/>
  <c r="G223" i="1"/>
  <c r="G222" i="1"/>
  <c r="G221" i="1"/>
  <c r="G220" i="1"/>
  <c r="G219" i="1"/>
  <c r="G218" i="1"/>
  <c r="G217" i="1"/>
  <c r="G216" i="1"/>
  <c r="G303" i="1" l="1"/>
  <c r="G301" i="1"/>
  <c r="G300" i="1"/>
  <c r="G299" i="1"/>
  <c r="G307" i="1" l="1"/>
  <c r="G97" i="1" l="1"/>
  <c r="G311" i="1"/>
  <c r="F263" i="1" l="1"/>
  <c r="F264" i="1" s="1"/>
  <c r="F313" i="1" s="1"/>
  <c r="E263" i="1"/>
  <c r="E228" i="1"/>
  <c r="G228" i="1" s="1"/>
  <c r="G125" i="1"/>
  <c r="E21" i="1"/>
  <c r="G21" i="1" s="1"/>
  <c r="G263" i="1" l="1"/>
  <c r="E289" i="1"/>
  <c r="G289" i="1" l="1"/>
  <c r="E210" i="1"/>
  <c r="G210" i="1" s="1"/>
  <c r="E64" i="1"/>
  <c r="G64" i="1" s="1"/>
  <c r="E18" i="1" l="1"/>
  <c r="G12" i="1"/>
  <c r="E19" i="1" l="1"/>
  <c r="G19" i="1" s="1"/>
  <c r="G18" i="1"/>
  <c r="E203" i="1"/>
  <c r="G203" i="1" s="1"/>
  <c r="E28" i="1" l="1"/>
  <c r="G28" i="1" s="1"/>
  <c r="E24" i="1"/>
  <c r="E25" i="1" l="1"/>
  <c r="G25" i="1" s="1"/>
  <c r="G24" i="1"/>
  <c r="G293" i="1"/>
  <c r="E276" i="1"/>
  <c r="G276" i="1" s="1"/>
  <c r="E256" i="1"/>
  <c r="G256" i="1" s="1"/>
  <c r="G71" i="1"/>
  <c r="G98" i="1" l="1"/>
  <c r="G312" i="1"/>
  <c r="E296" i="1"/>
  <c r="E285" i="1"/>
  <c r="G282" i="1"/>
  <c r="E277" i="1"/>
  <c r="G277" i="1" s="1"/>
  <c r="E208" i="1"/>
  <c r="G230" i="1"/>
  <c r="G234" i="1"/>
  <c r="G238" i="1"/>
  <c r="E196" i="1"/>
  <c r="G146" i="1"/>
  <c r="E174" i="1"/>
  <c r="E190" i="1"/>
  <c r="G190" i="1" s="1"/>
  <c r="E105" i="1"/>
  <c r="E74" i="1"/>
  <c r="E83" i="1" s="1"/>
  <c r="E36" i="1"/>
  <c r="E41" i="1"/>
  <c r="G41" i="1" s="1"/>
  <c r="E29" i="1"/>
  <c r="G29" i="1" s="1"/>
  <c r="E9" i="1"/>
  <c r="E16" i="1" s="1"/>
  <c r="G285" i="1" l="1"/>
  <c r="E294" i="1"/>
  <c r="G294" i="1" s="1"/>
  <c r="G196" i="1"/>
  <c r="E206" i="1"/>
  <c r="G174" i="1"/>
  <c r="G36" i="1"/>
  <c r="E72" i="1"/>
  <c r="G72" i="1" s="1"/>
  <c r="G208" i="1"/>
  <c r="E103" i="1"/>
  <c r="G103" i="1" s="1"/>
  <c r="G102" i="1"/>
  <c r="E308" i="1"/>
  <c r="G308" i="1" s="1"/>
  <c r="G296" i="1"/>
  <c r="G83" i="1"/>
  <c r="G74" i="1"/>
  <c r="E106" i="1"/>
  <c r="G106" i="1" s="1"/>
  <c r="G105" i="1"/>
  <c r="G16" i="1"/>
  <c r="G9" i="1"/>
  <c r="G206" i="1"/>
  <c r="G155" i="1"/>
  <c r="G165" i="1"/>
  <c r="G152" i="1"/>
  <c r="G150" i="1"/>
  <c r="G151" i="1"/>
  <c r="G153" i="1"/>
  <c r="G154" i="1"/>
  <c r="G156" i="1"/>
  <c r="G157" i="1"/>
  <c r="G158" i="1"/>
  <c r="G159" i="1"/>
  <c r="G160" i="1"/>
  <c r="G161" i="1"/>
  <c r="G162" i="1"/>
  <c r="G163" i="1"/>
  <c r="G164" i="1"/>
  <c r="G166" i="1"/>
  <c r="E169" i="1"/>
  <c r="G169" i="1" s="1"/>
  <c r="G168" i="1"/>
  <c r="G175" i="1"/>
  <c r="G176" i="1"/>
  <c r="E178" i="1"/>
  <c r="G178" i="1" s="1"/>
  <c r="G177" i="1"/>
  <c r="G192" i="1"/>
  <c r="E194" i="1" l="1"/>
  <c r="G193" i="1"/>
  <c r="G251" i="1"/>
  <c r="E252" i="1"/>
  <c r="E264" i="1" s="1"/>
  <c r="G194" i="1" l="1"/>
  <c r="E313" i="1"/>
  <c r="G313" i="1" s="1"/>
  <c r="G264" i="1"/>
  <c r="G252" i="1"/>
</calcChain>
</file>

<file path=xl/sharedStrings.xml><?xml version="1.0" encoding="utf-8"?>
<sst xmlns="http://schemas.openxmlformats.org/spreadsheetml/2006/main" count="400" uniqueCount="127">
  <si>
    <t>Dział</t>
  </si>
  <si>
    <t>Rozdział</t>
  </si>
  <si>
    <t>Paragraf</t>
  </si>
  <si>
    <t>Razem</t>
  </si>
  <si>
    <t>Ogółem</t>
  </si>
  <si>
    <t>010</t>
  </si>
  <si>
    <t>01030</t>
  </si>
  <si>
    <t>wydatki inwestycyjne jednostek budżetowych</t>
  </si>
  <si>
    <t>wpłaty gmin na rzecz izb rolniczych w wysokości 2%  uzyskanych wpływów z podatku rolnego</t>
  </si>
  <si>
    <t>Izby rolnicze</t>
  </si>
  <si>
    <t>zakup materiałów i wyposażenia</t>
  </si>
  <si>
    <t>różne opłaty i składki</t>
  </si>
  <si>
    <t>Pozostała działalność</t>
  </si>
  <si>
    <t>Rolnictwo i łowiectwo</t>
  </si>
  <si>
    <t>zakup usług remontowych</t>
  </si>
  <si>
    <t>zakup usług pozostałych</t>
  </si>
  <si>
    <t>Gospodarka gruntami i nieruchomościami</t>
  </si>
  <si>
    <t>Gospodarka mieszkaniowa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</si>
  <si>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</si>
  <si>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</si>
  <si>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</si>
  <si>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</si>
  <si>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</si>
  <si>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Urzędy wojewódzkie</t>
  </si>
  <si>
    <t>różne wydatki na rzecz osób fizycznych</t>
  </si>
  <si>
    <t>opłaty z tytułu zakupu usług telekomunikacyjnych telefonii stacjonarnej</t>
  </si>
  <si>
    <t>podróże służbowe krajowe</t>
  </si>
  <si>
    <t>Rady gmin (miast i miast na prawach powiatu)</t>
  </si>
  <si>
    <t>wynagrodzenia bezosobowe</t>
  </si>
  <si>
    <t>zakup energii</t>
  </si>
  <si>
    <t>zakup usług zdrowotnych</t>
  </si>
  <si>
    <t>zakup usług dostępu do sieci Internet</t>
  </si>
  <si>
    <t>opłaty z tytułu zakupu usług telekomunikacyjnych telefonii komórkowej</t>
  </si>
  <si>
    <t>szkolenia pracowników niebędących członkami korpusu służby cywilnej</t>
  </si>
  <si>
    <t>Urzedy gmin (miast i miast na prawach powiatu)</t>
  </si>
  <si>
    <t>Promocja jednostek samorządu terytorialnego</t>
  </si>
  <si>
    <t>Administracja publiczna</t>
  </si>
  <si>
    <t>Urzędy naczelnych organów władzy państwowej, kontroli i ochrony prawa</t>
  </si>
  <si>
    <t>Urzędy naczelnych organów władzy państwowej, kontroli i ochrony prawa oraz sądownictwa</t>
  </si>
  <si>
    <t>Ochotnicze straże pożarne</t>
  </si>
  <si>
    <t>Bezpieczeństwo publiczne i ochrona przeciwpożarowa</t>
  </si>
  <si>
    <t>wynagrodzenia agencyjno-prowizyjne</t>
  </si>
  <si>
    <t>Obsługa papierów wartościowych, kredytów i pożyczek jednostek samorządu terytorialnego</t>
  </si>
  <si>
    <t>Obsługa długu publicznego</t>
  </si>
  <si>
    <t>Różne rozliczenia</t>
  </si>
  <si>
    <t>Rezerwy ogólne i celowe</t>
  </si>
  <si>
    <t>zakup pomocy naukowych, dydaktycznych i książek</t>
  </si>
  <si>
    <t>Szkoły podstawowe</t>
  </si>
  <si>
    <t>Oddziały przedszkolne w szkołach podstawowych</t>
  </si>
  <si>
    <t>Gimnazja</t>
  </si>
  <si>
    <t>Dowożenie uczniów do szkół</t>
  </si>
  <si>
    <t>Dokształcanie i doskonalenie nauczycieli</t>
  </si>
  <si>
    <t>Stołówki szkolne</t>
  </si>
  <si>
    <t>zakup środków żywności</t>
  </si>
  <si>
    <t>Oświata i wychowanie</t>
  </si>
  <si>
    <t>Zwalczanie narkomanii</t>
  </si>
  <si>
    <t>świadczenia społeczne</t>
  </si>
  <si>
    <t>Przeciwdziałanie alkoholizmowi</t>
  </si>
  <si>
    <t>Ochrona zdrowia</t>
  </si>
  <si>
    <t>zakup usług przez jednostki samorządu terytorialnego od innych jednostek samorzadu terytorialnego</t>
  </si>
  <si>
    <t>Domy pomocy społacznej</t>
  </si>
  <si>
    <t>Śiadczenia rodzinne, świadczenia z funduszu alimentacyjnego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</si>
  <si>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</si>
  <si>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emerytalne i rentowe</t>
  </si>
  <si>
    <t>Ośrodki pomocy społecznej</t>
  </si>
  <si>
    <t>Pomoc społeczna</t>
  </si>
  <si>
    <t>Pozostałe zadania w zakresie polityki społecznej</t>
  </si>
  <si>
    <t>Gospodarka komunalna i ochrona środowiska</t>
  </si>
  <si>
    <t>Biblioteki</t>
  </si>
  <si>
    <t>dotacja podmiotowa z budżetu dla samorządowej instytucji kultury</t>
  </si>
  <si>
    <t>Kultura i ochrona dziedzictwa narodowego</t>
  </si>
  <si>
    <t>Kultura fizyczna i sport</t>
  </si>
  <si>
    <t>150</t>
  </si>
  <si>
    <t xml:space="preserve">koszty postępowania sądowego i prokuratorskiego </t>
  </si>
  <si>
    <t>Zasiłki stałe</t>
  </si>
  <si>
    <t>Przetwórstwo przemysłowe</t>
  </si>
  <si>
    <t>01042</t>
  </si>
  <si>
    <t>opłaty na rzecz budżetów jednostek samorządu terytorialnego</t>
  </si>
  <si>
    <t>Wyłączenie z produkcji gruntów rolnych</t>
  </si>
  <si>
    <t>Drogi publiczne gminne</t>
  </si>
  <si>
    <t>odsetki od samorządowych papierów wartościowych lub zaciagnietych przez jednostkę samorządu terytorialnego kredytów i pożyczek</t>
  </si>
  <si>
    <t>Usługi opiekuńcze i specjalistyczne usługi opiekuncze</t>
  </si>
  <si>
    <t>Transport i łączność</t>
  </si>
  <si>
    <t>15011</t>
  </si>
  <si>
    <t>dotacje celowe przekazane do samorządu województwa na inwestycje i zakupy inwestycyjne realizowane na podstawie porozumień (umów) między jednostkami samorzadu terytorialnego</t>
  </si>
  <si>
    <t>Rozwój przedsiębiorczości</t>
  </si>
  <si>
    <t>wpłaty na Państwowy Fundusz rehabilitacji Osób Niepełnosprawnych</t>
  </si>
  <si>
    <t>Rodziny zastępcze</t>
  </si>
  <si>
    <t>Wpływy i wydatki związane z gromadzeniem środków z opłat i kar za korzystanie ze środowiska</t>
  </si>
  <si>
    <t>600</t>
  </si>
  <si>
    <t>60014</t>
  </si>
  <si>
    <t>Drogi publiczne powiatowe</t>
  </si>
  <si>
    <t>Gospodarka odpadami</t>
  </si>
  <si>
    <t xml:space="preserve">Plan wydatków </t>
  </si>
  <si>
    <t xml:space="preserve">Wyadtki wykonane </t>
  </si>
  <si>
    <t>% wykonania</t>
  </si>
  <si>
    <t>01010</t>
  </si>
  <si>
    <t>Infrastruktura wodociągowa i sanitacyjna wsi</t>
  </si>
  <si>
    <t>01095</t>
  </si>
  <si>
    <t>dotacja celowa na pomoc finansową udzielaną między jednostkami samorządu terytorialnego na dofinansowanie własnych zadań inwestycyjnych i zakupów inwestycyjnych</t>
  </si>
  <si>
    <t>wydatki na zakupy inwestycyjne jednostek budżetowych</t>
  </si>
  <si>
    <t>rezerwy</t>
  </si>
  <si>
    <t>podatek od nieruchomości</t>
  </si>
  <si>
    <t>Wspieranie rodziny</t>
  </si>
  <si>
    <t xml:space="preserve">składki na ubezpieczenie zdrowotne </t>
  </si>
  <si>
    <t xml:space="preserve">zakup usług zdrowotnych </t>
  </si>
  <si>
    <t xml:space="preserve">Pozostała działalność </t>
  </si>
  <si>
    <t>stypendia dla uczniów</t>
  </si>
  <si>
    <t>Pomoc materialna dla uczniów</t>
  </si>
  <si>
    <t>Edukacyjna opieka wychowawcza</t>
  </si>
  <si>
    <t>wydatki osobowe niezaliczone do wynagrodzeń</t>
  </si>
  <si>
    <t>dotacje celowe przekazane z budżetu na finansowanie lub dofinansowanie kosztów realizacji inwestycji i zakupów inwestycyjnych jednostek niezaliczanych do sektora finansów publicznych</t>
  </si>
  <si>
    <t>dotacja celowa z budżetu na finansowanie lub dofinansowanie zadań zleconych do realizacji fundacjom</t>
  </si>
  <si>
    <t>Oświetlenie ulic, placów i dróg</t>
  </si>
  <si>
    <t>WYDATKI GMINY RADZANÓW ZA I PÓŁROCZE 2014 ROKU</t>
  </si>
  <si>
    <t>Wybory do Parlamentu Europejskiego</t>
  </si>
  <si>
    <t>dotacja celowa z budżetu na finansowanie lub dofinansowanie zadań zleconych do realizacji stowarzyszeniom</t>
  </si>
  <si>
    <t>dotacja podmiotowa z budżetu dla niepublicznej jednostki systemu oświaty</t>
  </si>
  <si>
    <t>zakup usług przez jednostki samorządu terytorialnego od innych jednostek samorządu terytorialnego</t>
  </si>
  <si>
    <t>Przedszkola</t>
  </si>
  <si>
    <t>dotacje celowe z budżetu na finansowanie lub dofinansowanie kosztów realizacji inwestycji i zakupów inwestycyjnych innych jednostek sektora finansów publicznych</t>
  </si>
  <si>
    <t>Pozostała działalnośc</t>
  </si>
  <si>
    <t>zwrot dotacji oraz płatności, w tym  wykorzystanych niezgodnie z przeznaczeniem lub wykorzystanych z naruszeniem procedur, o których mowa w art. 184, ustawy  pobranych nienależnie lub w nadmiernej wysokości</t>
  </si>
  <si>
    <t>pozostałe odsetki</t>
  </si>
  <si>
    <t>koszty postepowania sądowego i prokuratorskiego</t>
  </si>
  <si>
    <t>wydatki na zakupy  inwestycyjne jednostek budżetowych</t>
  </si>
  <si>
    <t>Zakłady gospodarki komunalnej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</si>
</sst>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49" fontId="5" fillId="0" borderId="3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4" fontId="5" fillId="0" borderId="4" xfId="0" applyNumberFormat="1" applyFont="1" applyBorder="1"/>
    <xf numFmtId="4" fontId="5" fillId="0" borderId="8" xfId="0" applyNumberFormat="1" applyFont="1" applyBorder="1"/>
    <xf numFmtId="49" fontId="6" fillId="0" borderId="3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4" fontId="6" fillId="0" borderId="4" xfId="0" applyNumberFormat="1" applyFont="1" applyBorder="1"/>
    <xf numFmtId="49" fontId="7" fillId="0" borderId="3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0" fontId="7" fillId="0" borderId="4" xfId="0" applyFont="1" applyBorder="1"/>
    <xf numFmtId="0" fontId="7" fillId="0" borderId="4" xfId="0" applyFont="1" applyBorder="1" applyAlignment="1">
      <alignment wrapText="1"/>
    </xf>
    <xf numFmtId="4" fontId="7" fillId="0" borderId="4" xfId="0" applyNumberFormat="1" applyFont="1" applyBorder="1"/>
    <xf numFmtId="4" fontId="6" fillId="0" borderId="8" xfId="0" applyNumberFormat="1" applyFont="1" applyBorder="1"/>
    <xf numFmtId="49" fontId="8" fillId="0" borderId="3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right"/>
    </xf>
    <xf numFmtId="0" fontId="8" fillId="0" borderId="4" xfId="0" applyFont="1" applyBorder="1"/>
    <xf numFmtId="0" fontId="8" fillId="0" borderId="4" xfId="0" applyFont="1" applyBorder="1" applyAlignment="1">
      <alignment wrapText="1"/>
    </xf>
    <xf numFmtId="4" fontId="8" fillId="0" borderId="4" xfId="0" applyNumberFormat="1" applyFont="1" applyBorder="1"/>
    <xf numFmtId="0" fontId="5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5" fillId="0" borderId="4" xfId="0" applyNumberFormat="1" applyFont="1" applyBorder="1" applyAlignment="1">
      <alignment wrapText="1"/>
    </xf>
    <xf numFmtId="0" fontId="5" fillId="0" borderId="5" xfId="0" applyFont="1" applyBorder="1"/>
    <xf numFmtId="0" fontId="5" fillId="0" borderId="6" xfId="0" applyFont="1" applyBorder="1"/>
    <xf numFmtId="0" fontId="5" fillId="0" borderId="6" xfId="0" applyFont="1" applyBorder="1" applyAlignment="1">
      <alignment wrapText="1"/>
    </xf>
    <xf numFmtId="4" fontId="8" fillId="0" borderId="6" xfId="0" applyNumberFormat="1" applyFont="1" applyBorder="1"/>
    <xf numFmtId="4" fontId="5" fillId="0" borderId="0" xfId="0" applyNumberFormat="1" applyFont="1"/>
    <xf numFmtId="49" fontId="5" fillId="0" borderId="9" xfId="0" applyNumberFormat="1" applyFont="1" applyBorder="1"/>
    <xf numFmtId="49" fontId="5" fillId="0" borderId="10" xfId="0" applyNumberFormat="1" applyFont="1" applyBorder="1"/>
    <xf numFmtId="0" fontId="5" fillId="0" borderId="10" xfId="0" applyFont="1" applyBorder="1"/>
    <xf numFmtId="0" fontId="5" fillId="0" borderId="10" xfId="0" applyFont="1" applyBorder="1" applyAlignment="1">
      <alignment wrapText="1"/>
    </xf>
    <xf numFmtId="49" fontId="5" fillId="0" borderId="7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" fontId="5" fillId="0" borderId="10" xfId="0" applyNumberFormat="1" applyFont="1" applyBorder="1"/>
    <xf numFmtId="4" fontId="5" fillId="0" borderId="10" xfId="0" applyNumberFormat="1" applyFont="1" applyBorder="1" applyAlignment="1">
      <alignment wrapText="1"/>
    </xf>
    <xf numFmtId="49" fontId="6" fillId="0" borderId="9" xfId="0" applyNumberFormat="1" applyFont="1" applyBorder="1"/>
    <xf numFmtId="49" fontId="6" fillId="0" borderId="10" xfId="0" applyNumberFormat="1" applyFont="1" applyBorder="1"/>
    <xf numFmtId="0" fontId="6" fillId="0" borderId="10" xfId="0" applyFont="1" applyBorder="1"/>
    <xf numFmtId="0" fontId="6" fillId="0" borderId="10" xfId="0" applyFont="1" applyBorder="1" applyAlignment="1">
      <alignment wrapText="1"/>
    </xf>
    <xf numFmtId="4" fontId="6" fillId="0" borderId="10" xfId="0" applyNumberFormat="1" applyFont="1" applyBorder="1"/>
    <xf numFmtId="4" fontId="6" fillId="0" borderId="4" xfId="0" applyNumberFormat="1" applyFont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3"/>
  <sheetViews>
    <sheetView tabSelected="1" topLeftCell="A289" workbookViewId="0">
      <selection activeCell="D315" sqref="D315"/>
    </sheetView>
  </sheetViews>
  <sheetFormatPr defaultRowHeight="12.75" x14ac:dyDescent="0.2"/>
  <cols>
    <col min="1" max="1" width="3.42578125" customWidth="1"/>
    <col min="2" max="2" width="5.42578125" customWidth="1"/>
    <col min="3" max="3" width="7.7109375" customWidth="1"/>
    <col min="4" max="4" width="29.42578125" style="1" customWidth="1"/>
    <col min="5" max="5" width="16.28515625" customWidth="1"/>
    <col min="6" max="6" width="12.140625" customWidth="1"/>
    <col min="7" max="7" width="7.5703125" customWidth="1"/>
  </cols>
  <sheetData>
    <row r="1" spans="1:7" x14ac:dyDescent="0.2">
      <c r="A1" s="6" t="s">
        <v>114</v>
      </c>
      <c r="B1" s="6"/>
      <c r="C1" s="6"/>
      <c r="D1" s="7"/>
      <c r="E1" s="6"/>
      <c r="F1" s="6"/>
      <c r="G1" s="6"/>
    </row>
    <row r="2" spans="1:7" x14ac:dyDescent="0.2">
      <c r="A2" s="6"/>
      <c r="B2" s="6"/>
      <c r="C2" s="6"/>
      <c r="D2" s="7"/>
      <c r="E2" s="6"/>
      <c r="F2" s="6"/>
      <c r="G2" s="6"/>
    </row>
    <row r="3" spans="1:7" ht="13.5" thickBot="1" x14ac:dyDescent="0.25">
      <c r="A3" s="6"/>
      <c r="B3" s="6"/>
      <c r="C3" s="6"/>
      <c r="D3" s="7"/>
      <c r="E3" s="6"/>
      <c r="F3" s="6"/>
      <c r="G3" s="6"/>
    </row>
    <row r="4" spans="1:7" ht="50.25" customHeight="1" x14ac:dyDescent="0.2">
      <c r="A4" s="46" t="s">
        <v>0</v>
      </c>
      <c r="B4" s="47" t="s">
        <v>1</v>
      </c>
      <c r="C4" s="9" t="s">
        <v>2</v>
      </c>
      <c r="D4" s="9"/>
      <c r="E4" s="8" t="s">
        <v>93</v>
      </c>
      <c r="F4" s="9" t="s">
        <v>94</v>
      </c>
      <c r="G4" s="10" t="s">
        <v>95</v>
      </c>
    </row>
    <row r="5" spans="1:7" ht="24.75" customHeight="1" x14ac:dyDescent="0.2">
      <c r="A5" s="42" t="s">
        <v>5</v>
      </c>
      <c r="B5" s="43" t="s">
        <v>96</v>
      </c>
      <c r="C5" s="44">
        <v>4520</v>
      </c>
      <c r="D5" s="45" t="s">
        <v>77</v>
      </c>
      <c r="E5" s="48">
        <v>2499</v>
      </c>
      <c r="F5" s="49">
        <v>2499</v>
      </c>
      <c r="G5" s="16">
        <f t="shared" ref="G5:G7" si="0">(F5/E5)*100</f>
        <v>100</v>
      </c>
    </row>
    <row r="6" spans="1:7" ht="24.75" customHeight="1" x14ac:dyDescent="0.2">
      <c r="A6" s="42"/>
      <c r="B6" s="43"/>
      <c r="C6" s="13">
        <v>6050</v>
      </c>
      <c r="D6" s="14" t="s">
        <v>7</v>
      </c>
      <c r="E6" s="48">
        <v>14300</v>
      </c>
      <c r="F6" s="49">
        <v>0</v>
      </c>
      <c r="G6" s="16">
        <f t="shared" si="0"/>
        <v>0</v>
      </c>
    </row>
    <row r="7" spans="1:7" s="3" customFormat="1" ht="26.25" customHeight="1" x14ac:dyDescent="0.2">
      <c r="A7" s="50"/>
      <c r="B7" s="51" t="s">
        <v>96</v>
      </c>
      <c r="C7" s="52" t="s">
        <v>3</v>
      </c>
      <c r="D7" s="53" t="s">
        <v>97</v>
      </c>
      <c r="E7" s="54">
        <f>SUM(E5:E6)</f>
        <v>16799</v>
      </c>
      <c r="F7" s="54">
        <f>SUM(F5:F6)</f>
        <v>2499</v>
      </c>
      <c r="G7" s="27">
        <f t="shared" si="0"/>
        <v>14.875885469373177</v>
      </c>
    </row>
    <row r="8" spans="1:7" ht="36" customHeight="1" x14ac:dyDescent="0.2">
      <c r="A8" s="11" t="s">
        <v>5</v>
      </c>
      <c r="B8" s="12" t="s">
        <v>6</v>
      </c>
      <c r="C8" s="13">
        <v>2850</v>
      </c>
      <c r="D8" s="14" t="s">
        <v>8</v>
      </c>
      <c r="E8" s="15">
        <v>12070</v>
      </c>
      <c r="F8" s="15">
        <v>6771.71</v>
      </c>
      <c r="G8" s="16">
        <f>(F8/E8)*100</f>
        <v>56.103645401822696</v>
      </c>
    </row>
    <row r="9" spans="1:7" ht="22.5" customHeight="1" x14ac:dyDescent="0.2">
      <c r="A9" s="17"/>
      <c r="B9" s="18" t="s">
        <v>6</v>
      </c>
      <c r="C9" s="19" t="s">
        <v>3</v>
      </c>
      <c r="D9" s="20" t="s">
        <v>9</v>
      </c>
      <c r="E9" s="21">
        <f>SUM(E8)</f>
        <v>12070</v>
      </c>
      <c r="F9" s="21">
        <f>SUM(F8)</f>
        <v>6771.71</v>
      </c>
      <c r="G9" s="16">
        <f t="shared" ref="G9:G84" si="1">(F9/E9)*100</f>
        <v>56.103645401822696</v>
      </c>
    </row>
    <row r="10" spans="1:7" s="2" customFormat="1" ht="24" customHeight="1" x14ac:dyDescent="0.2">
      <c r="A10" s="11" t="s">
        <v>5</v>
      </c>
      <c r="B10" s="12" t="s">
        <v>76</v>
      </c>
      <c r="C10" s="13">
        <v>4520</v>
      </c>
      <c r="D10" s="14" t="s">
        <v>77</v>
      </c>
      <c r="E10" s="15">
        <v>13125</v>
      </c>
      <c r="F10" s="15">
        <v>13107.04</v>
      </c>
      <c r="G10" s="16">
        <f t="shared" si="1"/>
        <v>99.86316190476191</v>
      </c>
    </row>
    <row r="11" spans="1:7" s="2" customFormat="1" ht="24" customHeight="1" x14ac:dyDescent="0.2">
      <c r="A11" s="11"/>
      <c r="B11" s="12"/>
      <c r="C11" s="13">
        <v>6050</v>
      </c>
      <c r="D11" s="14" t="s">
        <v>7</v>
      </c>
      <c r="E11" s="15">
        <v>131000</v>
      </c>
      <c r="F11" s="15">
        <v>0</v>
      </c>
      <c r="G11" s="16">
        <f t="shared" si="1"/>
        <v>0</v>
      </c>
    </row>
    <row r="12" spans="1:7" ht="21.75" customHeight="1" x14ac:dyDescent="0.2">
      <c r="A12" s="17"/>
      <c r="B12" s="18" t="s">
        <v>76</v>
      </c>
      <c r="C12" s="19" t="s">
        <v>3</v>
      </c>
      <c r="D12" s="20" t="s">
        <v>78</v>
      </c>
      <c r="E12" s="21">
        <f>SUM(E10:E11)</f>
        <v>144125</v>
      </c>
      <c r="F12" s="21">
        <f>SUM(F10:F11)</f>
        <v>13107.04</v>
      </c>
      <c r="G12" s="16">
        <f t="shared" si="1"/>
        <v>9.0942168256721612</v>
      </c>
    </row>
    <row r="13" spans="1:7" s="2" customFormat="1" ht="12.75" customHeight="1" x14ac:dyDescent="0.2">
      <c r="A13" s="11" t="s">
        <v>5</v>
      </c>
      <c r="B13" s="12" t="s">
        <v>98</v>
      </c>
      <c r="C13" s="13">
        <v>4210</v>
      </c>
      <c r="D13" s="14" t="s">
        <v>10</v>
      </c>
      <c r="E13" s="15">
        <v>3540.63</v>
      </c>
      <c r="F13" s="15">
        <v>3486.41</v>
      </c>
      <c r="G13" s="16">
        <f t="shared" si="1"/>
        <v>98.468634113138052</v>
      </c>
    </row>
    <row r="14" spans="1:7" s="2" customFormat="1" ht="12.75" customHeight="1" x14ac:dyDescent="0.2">
      <c r="A14" s="11"/>
      <c r="B14" s="12"/>
      <c r="C14" s="13">
        <v>4430</v>
      </c>
      <c r="D14" s="14" t="s">
        <v>11</v>
      </c>
      <c r="E14" s="15">
        <v>177031.32</v>
      </c>
      <c r="F14" s="15">
        <v>176859.81</v>
      </c>
      <c r="G14" s="16">
        <f t="shared" si="1"/>
        <v>99.903118837954779</v>
      </c>
    </row>
    <row r="15" spans="1:7" ht="22.5" customHeight="1" x14ac:dyDescent="0.2">
      <c r="A15" s="17"/>
      <c r="B15" s="18" t="s">
        <v>98</v>
      </c>
      <c r="C15" s="19" t="s">
        <v>3</v>
      </c>
      <c r="D15" s="20" t="s">
        <v>12</v>
      </c>
      <c r="E15" s="21">
        <f>SUM(E13:E14)</f>
        <v>180571.95</v>
      </c>
      <c r="F15" s="21">
        <f>SUM(F13:F14)</f>
        <v>180346.22</v>
      </c>
      <c r="G15" s="16">
        <f t="shared" si="1"/>
        <v>99.874991658449716</v>
      </c>
    </row>
    <row r="16" spans="1:7" ht="22.5" customHeight="1" x14ac:dyDescent="0.2">
      <c r="A16" s="22" t="s">
        <v>5</v>
      </c>
      <c r="B16" s="23"/>
      <c r="C16" s="24" t="s">
        <v>4</v>
      </c>
      <c r="D16" s="25" t="s">
        <v>13</v>
      </c>
      <c r="E16" s="26">
        <f>SUM(E7,E9,E12,E15)</f>
        <v>353565.95</v>
      </c>
      <c r="F16" s="26">
        <f>SUM(F7,F9,F12,F15)</f>
        <v>202723.97</v>
      </c>
      <c r="G16" s="16">
        <f t="shared" si="1"/>
        <v>57.336960756543441</v>
      </c>
    </row>
    <row r="17" spans="1:7" ht="57.75" customHeight="1" x14ac:dyDescent="0.2">
      <c r="A17" s="11" t="s">
        <v>72</v>
      </c>
      <c r="B17" s="12" t="s">
        <v>83</v>
      </c>
      <c r="C17" s="13">
        <v>6639</v>
      </c>
      <c r="D17" s="14" t="s">
        <v>84</v>
      </c>
      <c r="E17" s="41">
        <v>5201.43</v>
      </c>
      <c r="F17" s="15">
        <v>5201.43</v>
      </c>
      <c r="G17" s="16">
        <f t="shared" si="1"/>
        <v>100</v>
      </c>
    </row>
    <row r="18" spans="1:7" s="3" customFormat="1" ht="22.5" customHeight="1" x14ac:dyDescent="0.2">
      <c r="A18" s="17"/>
      <c r="B18" s="18" t="s">
        <v>83</v>
      </c>
      <c r="C18" s="19" t="s">
        <v>3</v>
      </c>
      <c r="D18" s="20" t="s">
        <v>85</v>
      </c>
      <c r="E18" s="21">
        <f>SUM(E17)</f>
        <v>5201.43</v>
      </c>
      <c r="F18" s="21">
        <f>SUM(F17)</f>
        <v>5201.43</v>
      </c>
      <c r="G18" s="16">
        <f t="shared" si="1"/>
        <v>100</v>
      </c>
    </row>
    <row r="19" spans="1:7" s="5" customFormat="1" ht="22.5" customHeight="1" x14ac:dyDescent="0.2">
      <c r="A19" s="28" t="s">
        <v>72</v>
      </c>
      <c r="B19" s="29"/>
      <c r="C19" s="30" t="s">
        <v>4</v>
      </c>
      <c r="D19" s="31" t="s">
        <v>75</v>
      </c>
      <c r="E19" s="32">
        <f>SUM(E18)</f>
        <v>5201.43</v>
      </c>
      <c r="F19" s="32">
        <f>SUM(F18)</f>
        <v>5201.43</v>
      </c>
      <c r="G19" s="16">
        <f t="shared" si="1"/>
        <v>100</v>
      </c>
    </row>
    <row r="20" spans="1:7" s="2" customFormat="1" ht="58.5" customHeight="1" x14ac:dyDescent="0.2">
      <c r="A20" s="11" t="s">
        <v>89</v>
      </c>
      <c r="B20" s="12" t="s">
        <v>90</v>
      </c>
      <c r="C20" s="13">
        <v>6300</v>
      </c>
      <c r="D20" s="14" t="s">
        <v>99</v>
      </c>
      <c r="E20" s="15">
        <v>90000</v>
      </c>
      <c r="F20" s="15">
        <v>0</v>
      </c>
      <c r="G20" s="16">
        <f t="shared" si="1"/>
        <v>0</v>
      </c>
    </row>
    <row r="21" spans="1:7" s="3" customFormat="1" ht="22.5" customHeight="1" x14ac:dyDescent="0.2">
      <c r="A21" s="17"/>
      <c r="B21" s="18" t="s">
        <v>90</v>
      </c>
      <c r="C21" s="19" t="s">
        <v>3</v>
      </c>
      <c r="D21" s="20" t="s">
        <v>91</v>
      </c>
      <c r="E21" s="21">
        <f>SUM(E20)</f>
        <v>90000</v>
      </c>
      <c r="F21" s="21">
        <f>SUM(F20)</f>
        <v>0</v>
      </c>
      <c r="G21" s="16">
        <f t="shared" si="1"/>
        <v>0</v>
      </c>
    </row>
    <row r="22" spans="1:7" s="2" customFormat="1" ht="16.5" customHeight="1" x14ac:dyDescent="0.2">
      <c r="A22" s="33">
        <v>600</v>
      </c>
      <c r="B22" s="13">
        <v>60016</v>
      </c>
      <c r="C22" s="13">
        <v>4210</v>
      </c>
      <c r="D22" s="14" t="s">
        <v>10</v>
      </c>
      <c r="E22" s="15">
        <v>22308.1</v>
      </c>
      <c r="F22" s="15">
        <v>14937.12</v>
      </c>
      <c r="G22" s="16">
        <f t="shared" si="1"/>
        <v>66.958279727991183</v>
      </c>
    </row>
    <row r="23" spans="1:7" s="2" customFormat="1" x14ac:dyDescent="0.2">
      <c r="A23" s="33"/>
      <c r="B23" s="13"/>
      <c r="C23" s="13">
        <v>4300</v>
      </c>
      <c r="D23" s="14" t="s">
        <v>15</v>
      </c>
      <c r="E23" s="15">
        <v>146350</v>
      </c>
      <c r="F23" s="15">
        <v>69410.13</v>
      </c>
      <c r="G23" s="16">
        <f t="shared" si="1"/>
        <v>47.427488896481037</v>
      </c>
    </row>
    <row r="24" spans="1:7" s="3" customFormat="1" ht="22.5" customHeight="1" x14ac:dyDescent="0.2">
      <c r="A24" s="34"/>
      <c r="B24" s="19">
        <v>60016</v>
      </c>
      <c r="C24" s="19" t="s">
        <v>3</v>
      </c>
      <c r="D24" s="20" t="s">
        <v>79</v>
      </c>
      <c r="E24" s="21">
        <f>SUM(E22:E23)</f>
        <v>168658.1</v>
      </c>
      <c r="F24" s="21">
        <f>SUM(F22:F23)</f>
        <v>84347.25</v>
      </c>
      <c r="G24" s="16">
        <f t="shared" si="1"/>
        <v>50.010791061917573</v>
      </c>
    </row>
    <row r="25" spans="1:7" s="4" customFormat="1" ht="22.5" customHeight="1" x14ac:dyDescent="0.2">
      <c r="A25" s="35">
        <v>600</v>
      </c>
      <c r="B25" s="24"/>
      <c r="C25" s="24" t="s">
        <v>4</v>
      </c>
      <c r="D25" s="25" t="s">
        <v>82</v>
      </c>
      <c r="E25" s="26">
        <f>SUM(E21,E24)</f>
        <v>258658.1</v>
      </c>
      <c r="F25" s="26">
        <f>SUM(F21,F24)</f>
        <v>84347.25</v>
      </c>
      <c r="G25" s="16">
        <f t="shared" si="1"/>
        <v>32.609552919471689</v>
      </c>
    </row>
    <row r="26" spans="1:7" ht="12.75" customHeight="1" x14ac:dyDescent="0.2">
      <c r="A26" s="33">
        <v>700</v>
      </c>
      <c r="B26" s="13">
        <v>70005</v>
      </c>
      <c r="C26" s="13">
        <v>4300</v>
      </c>
      <c r="D26" s="14" t="s">
        <v>15</v>
      </c>
      <c r="E26" s="15">
        <v>6697</v>
      </c>
      <c r="F26" s="15">
        <v>3581.8</v>
      </c>
      <c r="G26" s="16">
        <f t="shared" si="1"/>
        <v>53.483649395251611</v>
      </c>
    </row>
    <row r="27" spans="1:7" ht="12.75" customHeight="1" x14ac:dyDescent="0.2">
      <c r="A27" s="33"/>
      <c r="B27" s="13"/>
      <c r="C27" s="13">
        <v>4430</v>
      </c>
      <c r="D27" s="14" t="s">
        <v>11</v>
      </c>
      <c r="E27" s="15">
        <v>5000</v>
      </c>
      <c r="F27" s="15">
        <v>150</v>
      </c>
      <c r="G27" s="16">
        <f t="shared" si="1"/>
        <v>3</v>
      </c>
    </row>
    <row r="28" spans="1:7" ht="22.5" x14ac:dyDescent="0.2">
      <c r="A28" s="34"/>
      <c r="B28" s="19">
        <v>70005</v>
      </c>
      <c r="C28" s="19" t="s">
        <v>3</v>
      </c>
      <c r="D28" s="20" t="s">
        <v>16</v>
      </c>
      <c r="E28" s="21">
        <f>SUM(E26:E27)</f>
        <v>11697</v>
      </c>
      <c r="F28" s="21">
        <f>SUM(F26:F27)</f>
        <v>3731.8</v>
      </c>
      <c r="G28" s="16">
        <f t="shared" si="1"/>
        <v>31.903906984696935</v>
      </c>
    </row>
    <row r="29" spans="1:7" ht="22.5" customHeight="1" x14ac:dyDescent="0.2">
      <c r="A29" s="35">
        <v>700</v>
      </c>
      <c r="B29" s="24"/>
      <c r="C29" s="24" t="s">
        <v>4</v>
      </c>
      <c r="D29" s="25" t="s">
        <v>17</v>
      </c>
      <c r="E29" s="26">
        <f>SUM(E28)</f>
        <v>11697</v>
      </c>
      <c r="F29" s="26">
        <f>SUM(F28)</f>
        <v>3731.8</v>
      </c>
      <c r="G29" s="16">
        <f t="shared" si="1"/>
        <v>31.903906984696935</v>
      </c>
    </row>
    <row r="30" spans="1:7" x14ac:dyDescent="0.2">
      <c r="A30" s="33">
        <v>750</v>
      </c>
      <c r="B30" s="13">
        <v>75011</v>
      </c>
      <c r="C30" s="13">
        <v>4010</v>
      </c>
      <c r="D30" s="14" t="s">
        <v>18</v>
      </c>
      <c r="E30" s="15">
        <v>29035</v>
      </c>
      <c r="F30" s="15">
        <v>14724</v>
      </c>
      <c r="G30" s="16">
        <f t="shared" si="1"/>
        <v>50.71121060788704</v>
      </c>
    </row>
    <row r="31" spans="1:7" x14ac:dyDescent="0.2">
      <c r="A31" s="33"/>
      <c r="B31" s="13"/>
      <c r="C31" s="13">
        <v>4040</v>
      </c>
      <c r="D31" s="14" t="s">
        <v>19</v>
      </c>
      <c r="E31" s="15">
        <v>2000</v>
      </c>
      <c r="F31" s="15">
        <v>2000</v>
      </c>
      <c r="G31" s="16">
        <f t="shared" si="1"/>
        <v>100</v>
      </c>
    </row>
    <row r="32" spans="1:7" x14ac:dyDescent="0.2">
      <c r="A32" s="33"/>
      <c r="B32" s="13"/>
      <c r="C32" s="13">
        <v>4110</v>
      </c>
      <c r="D32" s="14" t="s">
        <v>20</v>
      </c>
      <c r="E32" s="15">
        <v>4500</v>
      </c>
      <c r="F32" s="15">
        <v>2250</v>
      </c>
      <c r="G32" s="16">
        <f t="shared" si="1"/>
        <v>50</v>
      </c>
    </row>
    <row r="33" spans="1:7" x14ac:dyDescent="0.2">
      <c r="A33" s="33"/>
      <c r="B33" s="13"/>
      <c r="C33" s="13">
        <v>4120</v>
      </c>
      <c r="D33" s="14" t="s">
        <v>21</v>
      </c>
      <c r="E33" s="15">
        <v>800</v>
      </c>
      <c r="F33" s="15">
        <v>400</v>
      </c>
      <c r="G33" s="16">
        <f t="shared" si="1"/>
        <v>50</v>
      </c>
    </row>
    <row r="34" spans="1:7" ht="17.25" customHeight="1" x14ac:dyDescent="0.2">
      <c r="A34" s="33"/>
      <c r="B34" s="13"/>
      <c r="C34" s="13">
        <v>4210</v>
      </c>
      <c r="D34" s="14" t="s">
        <v>10</v>
      </c>
      <c r="E34" s="15">
        <v>1000</v>
      </c>
      <c r="F34" s="15">
        <v>500</v>
      </c>
      <c r="G34" s="16">
        <f t="shared" si="1"/>
        <v>50</v>
      </c>
    </row>
    <row r="35" spans="1:7" ht="24.75" customHeight="1" x14ac:dyDescent="0.2">
      <c r="A35" s="33"/>
      <c r="B35" s="13"/>
      <c r="C35" s="13">
        <v>4440</v>
      </c>
      <c r="D35" s="14" t="s">
        <v>22</v>
      </c>
      <c r="E35" s="15">
        <v>1100</v>
      </c>
      <c r="F35" s="15">
        <v>825</v>
      </c>
      <c r="G35" s="16">
        <f t="shared" si="1"/>
        <v>75</v>
      </c>
    </row>
    <row r="36" spans="1:7" ht="22.5" customHeight="1" x14ac:dyDescent="0.2">
      <c r="A36" s="34"/>
      <c r="B36" s="19">
        <v>75011</v>
      </c>
      <c r="C36" s="19" t="s">
        <v>3</v>
      </c>
      <c r="D36" s="20" t="s">
        <v>23</v>
      </c>
      <c r="E36" s="21">
        <f>SUM(E30:E35)</f>
        <v>38435</v>
      </c>
      <c r="F36" s="21">
        <f>SUM(F30:F35)</f>
        <v>20699</v>
      </c>
      <c r="G36" s="16">
        <f t="shared" si="1"/>
        <v>53.854559646155856</v>
      </c>
    </row>
    <row r="37" spans="1:7" ht="12.75" customHeight="1" x14ac:dyDescent="0.2">
      <c r="A37" s="33">
        <v>750</v>
      </c>
      <c r="B37" s="13">
        <v>75022</v>
      </c>
      <c r="C37" s="13">
        <v>3030</v>
      </c>
      <c r="D37" s="14" t="s">
        <v>24</v>
      </c>
      <c r="E37" s="15">
        <v>100000</v>
      </c>
      <c r="F37" s="15">
        <v>41108.65</v>
      </c>
      <c r="G37" s="16">
        <f t="shared" si="1"/>
        <v>41.108650000000004</v>
      </c>
    </row>
    <row r="38" spans="1:7" ht="12.75" customHeight="1" x14ac:dyDescent="0.2">
      <c r="A38" s="33"/>
      <c r="B38" s="13"/>
      <c r="C38" s="13">
        <v>4210</v>
      </c>
      <c r="D38" s="14" t="s">
        <v>10</v>
      </c>
      <c r="E38" s="15">
        <v>800</v>
      </c>
      <c r="F38" s="15">
        <v>0</v>
      </c>
      <c r="G38" s="16">
        <f t="shared" si="1"/>
        <v>0</v>
      </c>
    </row>
    <row r="39" spans="1:7" ht="12.75" customHeight="1" x14ac:dyDescent="0.2">
      <c r="A39" s="33"/>
      <c r="B39" s="13"/>
      <c r="C39" s="13">
        <v>4300</v>
      </c>
      <c r="D39" s="14" t="s">
        <v>15</v>
      </c>
      <c r="E39" s="15">
        <v>1500</v>
      </c>
      <c r="F39" s="15">
        <v>493.85</v>
      </c>
      <c r="G39" s="16">
        <f t="shared" si="1"/>
        <v>32.923333333333332</v>
      </c>
    </row>
    <row r="40" spans="1:7" x14ac:dyDescent="0.2">
      <c r="A40" s="33"/>
      <c r="B40" s="13"/>
      <c r="C40" s="13">
        <v>4410</v>
      </c>
      <c r="D40" s="14" t="s">
        <v>26</v>
      </c>
      <c r="E40" s="15">
        <v>500</v>
      </c>
      <c r="F40" s="15">
        <v>0</v>
      </c>
      <c r="G40" s="16">
        <f t="shared" si="1"/>
        <v>0</v>
      </c>
    </row>
    <row r="41" spans="1:7" ht="22.5" x14ac:dyDescent="0.2">
      <c r="A41" s="34"/>
      <c r="B41" s="19">
        <v>75022</v>
      </c>
      <c r="C41" s="19" t="s">
        <v>3</v>
      </c>
      <c r="D41" s="20" t="s">
        <v>27</v>
      </c>
      <c r="E41" s="21">
        <f>SUM(E37:E40)</f>
        <v>102800</v>
      </c>
      <c r="F41" s="21">
        <f>SUM(F37:F40)</f>
        <v>41602.5</v>
      </c>
      <c r="G41" s="16">
        <f t="shared" si="1"/>
        <v>40.469357976653697</v>
      </c>
    </row>
    <row r="42" spans="1:7" ht="23.25" customHeight="1" x14ac:dyDescent="0.2">
      <c r="A42" s="33">
        <v>750</v>
      </c>
      <c r="B42" s="13">
        <v>75023</v>
      </c>
      <c r="C42" s="13">
        <v>3020</v>
      </c>
      <c r="D42" s="14" t="s">
        <v>110</v>
      </c>
      <c r="E42" s="15">
        <v>2000</v>
      </c>
      <c r="F42" s="15">
        <v>951.37</v>
      </c>
      <c r="G42" s="16">
        <f t="shared" si="1"/>
        <v>47.5685</v>
      </c>
    </row>
    <row r="43" spans="1:7" ht="12.75" customHeight="1" x14ac:dyDescent="0.2">
      <c r="A43" s="33"/>
      <c r="B43" s="13"/>
      <c r="C43" s="13">
        <v>4010</v>
      </c>
      <c r="D43" s="14" t="s">
        <v>18</v>
      </c>
      <c r="E43" s="15">
        <v>937965</v>
      </c>
      <c r="F43" s="15">
        <v>474267.57</v>
      </c>
      <c r="G43" s="16">
        <f t="shared" si="1"/>
        <v>50.563461323183702</v>
      </c>
    </row>
    <row r="44" spans="1:7" ht="12.75" customHeight="1" x14ac:dyDescent="0.2">
      <c r="A44" s="33"/>
      <c r="B44" s="13"/>
      <c r="C44" s="13">
        <v>4040</v>
      </c>
      <c r="D44" s="14" t="s">
        <v>19</v>
      </c>
      <c r="E44" s="15">
        <v>74151</v>
      </c>
      <c r="F44" s="15">
        <v>74150.2</v>
      </c>
      <c r="G44" s="16">
        <f t="shared" si="1"/>
        <v>99.998921120416441</v>
      </c>
    </row>
    <row r="45" spans="1:7" ht="12.75" customHeight="1" x14ac:dyDescent="0.2">
      <c r="A45" s="33"/>
      <c r="B45" s="13"/>
      <c r="C45" s="13">
        <v>4100</v>
      </c>
      <c r="D45" s="14" t="s">
        <v>41</v>
      </c>
      <c r="E45" s="15">
        <v>89700</v>
      </c>
      <c r="F45" s="15">
        <v>41423</v>
      </c>
      <c r="G45" s="16">
        <f t="shared" si="1"/>
        <v>46.179487179487175</v>
      </c>
    </row>
    <row r="46" spans="1:7" ht="12.75" customHeight="1" x14ac:dyDescent="0.2">
      <c r="A46" s="33"/>
      <c r="B46" s="13"/>
      <c r="C46" s="13">
        <v>4110</v>
      </c>
      <c r="D46" s="14" t="s">
        <v>20</v>
      </c>
      <c r="E46" s="15">
        <v>169259</v>
      </c>
      <c r="F46" s="15">
        <v>92260.61</v>
      </c>
      <c r="G46" s="16">
        <f t="shared" si="1"/>
        <v>54.508540166254079</v>
      </c>
    </row>
    <row r="47" spans="1:7" ht="12.75" customHeight="1" x14ac:dyDescent="0.2">
      <c r="A47" s="33"/>
      <c r="B47" s="13"/>
      <c r="C47" s="13">
        <v>4120</v>
      </c>
      <c r="D47" s="14" t="s">
        <v>21</v>
      </c>
      <c r="E47" s="15">
        <v>24126</v>
      </c>
      <c r="F47" s="15">
        <v>11315.83</v>
      </c>
      <c r="G47" s="16">
        <f t="shared" si="1"/>
        <v>46.903050650750231</v>
      </c>
    </row>
    <row r="48" spans="1:7" ht="21.75" customHeight="1" x14ac:dyDescent="0.2">
      <c r="A48" s="33"/>
      <c r="B48" s="13"/>
      <c r="C48" s="13">
        <v>4140</v>
      </c>
      <c r="D48" s="14" t="s">
        <v>86</v>
      </c>
      <c r="E48" s="15">
        <v>3000</v>
      </c>
      <c r="F48" s="15">
        <v>0</v>
      </c>
      <c r="G48" s="16">
        <f t="shared" si="1"/>
        <v>0</v>
      </c>
    </row>
    <row r="49" spans="1:7" ht="12.75" customHeight="1" x14ac:dyDescent="0.2">
      <c r="A49" s="33"/>
      <c r="B49" s="13"/>
      <c r="C49" s="13">
        <v>4170</v>
      </c>
      <c r="D49" s="14" t="s">
        <v>28</v>
      </c>
      <c r="E49" s="15">
        <v>8000</v>
      </c>
      <c r="F49" s="15">
        <v>3440</v>
      </c>
      <c r="G49" s="16">
        <f t="shared" si="1"/>
        <v>43</v>
      </c>
    </row>
    <row r="50" spans="1:7" ht="12.75" customHeight="1" x14ac:dyDescent="0.2">
      <c r="A50" s="33"/>
      <c r="B50" s="13"/>
      <c r="C50" s="13">
        <v>4210</v>
      </c>
      <c r="D50" s="14" t="s">
        <v>10</v>
      </c>
      <c r="E50" s="15">
        <v>68249</v>
      </c>
      <c r="F50" s="15">
        <v>24966.37</v>
      </c>
      <c r="G50" s="16">
        <f t="shared" si="1"/>
        <v>36.581297894474638</v>
      </c>
    </row>
    <row r="51" spans="1:7" ht="12.75" customHeight="1" x14ac:dyDescent="0.2">
      <c r="A51" s="33"/>
      <c r="B51" s="13"/>
      <c r="C51" s="13">
        <v>4220</v>
      </c>
      <c r="D51" s="14" t="s">
        <v>53</v>
      </c>
      <c r="E51" s="15">
        <v>2000</v>
      </c>
      <c r="F51" s="15">
        <v>793.76</v>
      </c>
      <c r="G51" s="16">
        <f t="shared" si="1"/>
        <v>39.688000000000002</v>
      </c>
    </row>
    <row r="52" spans="1:7" ht="12.75" customHeight="1" x14ac:dyDescent="0.2">
      <c r="A52" s="33"/>
      <c r="B52" s="13"/>
      <c r="C52" s="13">
        <v>4260</v>
      </c>
      <c r="D52" s="14" t="s">
        <v>29</v>
      </c>
      <c r="E52" s="15">
        <v>20000</v>
      </c>
      <c r="F52" s="15">
        <v>9279.58</v>
      </c>
      <c r="G52" s="16">
        <f t="shared" si="1"/>
        <v>46.3979</v>
      </c>
    </row>
    <row r="53" spans="1:7" ht="12.75" customHeight="1" x14ac:dyDescent="0.2">
      <c r="A53" s="33"/>
      <c r="B53" s="13"/>
      <c r="C53" s="13">
        <v>4270</v>
      </c>
      <c r="D53" s="14" t="s">
        <v>14</v>
      </c>
      <c r="E53" s="15">
        <v>1000</v>
      </c>
      <c r="F53" s="15">
        <v>0</v>
      </c>
      <c r="G53" s="16">
        <f t="shared" si="1"/>
        <v>0</v>
      </c>
    </row>
    <row r="54" spans="1:7" ht="12.75" customHeight="1" x14ac:dyDescent="0.2">
      <c r="A54" s="33"/>
      <c r="B54" s="13"/>
      <c r="C54" s="13">
        <v>4280</v>
      </c>
      <c r="D54" s="14" t="s">
        <v>30</v>
      </c>
      <c r="E54" s="15">
        <v>650</v>
      </c>
      <c r="F54" s="15">
        <v>540.70000000000005</v>
      </c>
      <c r="G54" s="16">
        <f t="shared" si="1"/>
        <v>83.184615384615384</v>
      </c>
    </row>
    <row r="55" spans="1:7" ht="12.75" customHeight="1" x14ac:dyDescent="0.2">
      <c r="A55" s="33"/>
      <c r="B55" s="13"/>
      <c r="C55" s="13">
        <v>4300</v>
      </c>
      <c r="D55" s="14" t="s">
        <v>15</v>
      </c>
      <c r="E55" s="15">
        <v>110176.5</v>
      </c>
      <c r="F55" s="15">
        <v>71296.2</v>
      </c>
      <c r="G55" s="16">
        <f t="shared" si="1"/>
        <v>64.710895699173605</v>
      </c>
    </row>
    <row r="56" spans="1:7" ht="12.75" customHeight="1" x14ac:dyDescent="0.2">
      <c r="A56" s="33"/>
      <c r="B56" s="13"/>
      <c r="C56" s="13">
        <v>4350</v>
      </c>
      <c r="D56" s="14" t="s">
        <v>31</v>
      </c>
      <c r="E56" s="15">
        <v>3000</v>
      </c>
      <c r="F56" s="15">
        <v>976.62</v>
      </c>
      <c r="G56" s="16">
        <f t="shared" si="1"/>
        <v>32.554000000000002</v>
      </c>
    </row>
    <row r="57" spans="1:7" ht="23.25" customHeight="1" x14ac:dyDescent="0.2">
      <c r="A57" s="33"/>
      <c r="B57" s="13"/>
      <c r="C57" s="13">
        <v>4360</v>
      </c>
      <c r="D57" s="14" t="s">
        <v>32</v>
      </c>
      <c r="E57" s="15">
        <v>4000</v>
      </c>
      <c r="F57" s="15">
        <v>1724.41</v>
      </c>
      <c r="G57" s="16">
        <f t="shared" si="1"/>
        <v>43.110250000000001</v>
      </c>
    </row>
    <row r="58" spans="1:7" ht="23.25" customHeight="1" x14ac:dyDescent="0.2">
      <c r="A58" s="33"/>
      <c r="B58" s="13"/>
      <c r="C58" s="13">
        <v>4370</v>
      </c>
      <c r="D58" s="14" t="s">
        <v>25</v>
      </c>
      <c r="E58" s="15">
        <v>5000</v>
      </c>
      <c r="F58" s="15">
        <v>2104.9499999999998</v>
      </c>
      <c r="G58" s="16">
        <f t="shared" si="1"/>
        <v>42.098999999999997</v>
      </c>
    </row>
    <row r="59" spans="1:7" ht="12.75" customHeight="1" x14ac:dyDescent="0.2">
      <c r="A59" s="33"/>
      <c r="B59" s="13"/>
      <c r="C59" s="13">
        <v>4410</v>
      </c>
      <c r="D59" s="14" t="s">
        <v>26</v>
      </c>
      <c r="E59" s="15">
        <v>32000</v>
      </c>
      <c r="F59" s="15">
        <v>15721.61</v>
      </c>
      <c r="G59" s="16">
        <f t="shared" si="1"/>
        <v>49.130031250000002</v>
      </c>
    </row>
    <row r="60" spans="1:7" ht="12.75" customHeight="1" x14ac:dyDescent="0.2">
      <c r="A60" s="33"/>
      <c r="B60" s="13"/>
      <c r="C60" s="13">
        <v>4430</v>
      </c>
      <c r="D60" s="14" t="s">
        <v>11</v>
      </c>
      <c r="E60" s="15">
        <v>10000</v>
      </c>
      <c r="F60" s="15">
        <v>5113</v>
      </c>
      <c r="G60" s="16">
        <f t="shared" si="1"/>
        <v>51.129999999999995</v>
      </c>
    </row>
    <row r="61" spans="1:7" ht="23.25" customHeight="1" x14ac:dyDescent="0.2">
      <c r="A61" s="33"/>
      <c r="B61" s="13"/>
      <c r="C61" s="13">
        <v>4440</v>
      </c>
      <c r="D61" s="14" t="s">
        <v>22</v>
      </c>
      <c r="E61" s="15">
        <v>21156.47</v>
      </c>
      <c r="F61" s="15">
        <v>15867.35</v>
      </c>
      <c r="G61" s="16">
        <f t="shared" si="1"/>
        <v>74.999988183283889</v>
      </c>
    </row>
    <row r="62" spans="1:7" ht="24" customHeight="1" x14ac:dyDescent="0.2">
      <c r="A62" s="33"/>
      <c r="B62" s="13"/>
      <c r="C62" s="13">
        <v>4610</v>
      </c>
      <c r="D62" s="14" t="s">
        <v>73</v>
      </c>
      <c r="E62" s="15">
        <v>1000</v>
      </c>
      <c r="F62" s="15">
        <v>506.78</v>
      </c>
      <c r="G62" s="16">
        <f t="shared" si="1"/>
        <v>50.677999999999997</v>
      </c>
    </row>
    <row r="63" spans="1:7" ht="24" customHeight="1" x14ac:dyDescent="0.2">
      <c r="A63" s="33"/>
      <c r="B63" s="13"/>
      <c r="C63" s="13">
        <v>4700</v>
      </c>
      <c r="D63" s="14" t="s">
        <v>33</v>
      </c>
      <c r="E63" s="15">
        <v>10000</v>
      </c>
      <c r="F63" s="15">
        <v>2917</v>
      </c>
      <c r="G63" s="16">
        <f t="shared" si="1"/>
        <v>29.17</v>
      </c>
    </row>
    <row r="64" spans="1:7" ht="22.5" customHeight="1" x14ac:dyDescent="0.2">
      <c r="A64" s="34"/>
      <c r="B64" s="19">
        <v>75023</v>
      </c>
      <c r="C64" s="19" t="s">
        <v>3</v>
      </c>
      <c r="D64" s="20" t="s">
        <v>34</v>
      </c>
      <c r="E64" s="21">
        <f>SUM(E42:E63)</f>
        <v>1596432.97</v>
      </c>
      <c r="F64" s="21">
        <f>SUM(F42:F63)</f>
        <v>849616.9099999998</v>
      </c>
      <c r="G64" s="16">
        <f t="shared" si="1"/>
        <v>53.219704551704403</v>
      </c>
    </row>
    <row r="65" spans="1:7" ht="16.5" customHeight="1" x14ac:dyDescent="0.2">
      <c r="A65" s="33">
        <v>750</v>
      </c>
      <c r="B65" s="19">
        <v>75075</v>
      </c>
      <c r="C65" s="19">
        <v>4177</v>
      </c>
      <c r="D65" s="14" t="s">
        <v>28</v>
      </c>
      <c r="E65" s="21">
        <v>16585.919999999998</v>
      </c>
      <c r="F65" s="21">
        <v>0</v>
      </c>
      <c r="G65" s="16">
        <f t="shared" si="1"/>
        <v>0</v>
      </c>
    </row>
    <row r="66" spans="1:7" ht="16.5" customHeight="1" x14ac:dyDescent="0.2">
      <c r="A66" s="34"/>
      <c r="B66" s="19"/>
      <c r="C66" s="19">
        <v>4179</v>
      </c>
      <c r="D66" s="14" t="s">
        <v>28</v>
      </c>
      <c r="E66" s="21">
        <v>1414.08</v>
      </c>
      <c r="F66" s="21">
        <v>0</v>
      </c>
      <c r="G66" s="16">
        <f t="shared" si="1"/>
        <v>0</v>
      </c>
    </row>
    <row r="67" spans="1:7" ht="14.25" customHeight="1" x14ac:dyDescent="0.2">
      <c r="A67" s="33"/>
      <c r="B67" s="13"/>
      <c r="C67" s="13">
        <v>4210</v>
      </c>
      <c r="D67" s="14" t="s">
        <v>10</v>
      </c>
      <c r="E67" s="15">
        <v>3000</v>
      </c>
      <c r="F67" s="15">
        <v>1740.3</v>
      </c>
      <c r="G67" s="16">
        <f t="shared" si="1"/>
        <v>58.01</v>
      </c>
    </row>
    <row r="68" spans="1:7" ht="12.75" customHeight="1" x14ac:dyDescent="0.2">
      <c r="A68" s="33"/>
      <c r="B68" s="13"/>
      <c r="C68" s="13">
        <v>4300</v>
      </c>
      <c r="D68" s="14" t="s">
        <v>15</v>
      </c>
      <c r="E68" s="15">
        <v>5000</v>
      </c>
      <c r="F68" s="15">
        <v>0</v>
      </c>
      <c r="G68" s="16">
        <f t="shared" si="1"/>
        <v>0</v>
      </c>
    </row>
    <row r="69" spans="1:7" ht="12.75" customHeight="1" x14ac:dyDescent="0.2">
      <c r="A69" s="33"/>
      <c r="B69" s="13"/>
      <c r="C69" s="13">
        <v>4307</v>
      </c>
      <c r="D69" s="14" t="s">
        <v>15</v>
      </c>
      <c r="E69" s="15">
        <v>8000</v>
      </c>
      <c r="F69" s="15">
        <v>0</v>
      </c>
      <c r="G69" s="16">
        <f t="shared" si="1"/>
        <v>0</v>
      </c>
    </row>
    <row r="70" spans="1:7" ht="12.75" customHeight="1" x14ac:dyDescent="0.2">
      <c r="A70" s="33"/>
      <c r="B70" s="13"/>
      <c r="C70" s="13">
        <v>4309</v>
      </c>
      <c r="D70" s="14" t="s">
        <v>15</v>
      </c>
      <c r="E70" s="15">
        <v>2800</v>
      </c>
      <c r="F70" s="15">
        <v>0</v>
      </c>
      <c r="G70" s="16">
        <f t="shared" si="1"/>
        <v>0</v>
      </c>
    </row>
    <row r="71" spans="1:7" ht="22.5" x14ac:dyDescent="0.2">
      <c r="A71" s="34"/>
      <c r="B71" s="19">
        <v>75075</v>
      </c>
      <c r="C71" s="19" t="s">
        <v>3</v>
      </c>
      <c r="D71" s="20" t="s">
        <v>35</v>
      </c>
      <c r="E71" s="21">
        <f>SUM(E65:E70)</f>
        <v>36800</v>
      </c>
      <c r="F71" s="21">
        <f>SUM(F65:F70)</f>
        <v>1740.3</v>
      </c>
      <c r="G71" s="16">
        <f t="shared" si="1"/>
        <v>4.729076086956522</v>
      </c>
    </row>
    <row r="72" spans="1:7" ht="22.5" customHeight="1" x14ac:dyDescent="0.2">
      <c r="A72" s="35">
        <v>750</v>
      </c>
      <c r="B72" s="24"/>
      <c r="C72" s="24" t="s">
        <v>4</v>
      </c>
      <c r="D72" s="25" t="s">
        <v>36</v>
      </c>
      <c r="E72" s="26">
        <f>SUM(E36,E41,E64,E71,)</f>
        <v>1774467.97</v>
      </c>
      <c r="F72" s="26">
        <f>SUM(F36,F41,F64,F71,)</f>
        <v>913658.70999999985</v>
      </c>
      <c r="G72" s="16">
        <f t="shared" si="1"/>
        <v>51.489163256071613</v>
      </c>
    </row>
    <row r="73" spans="1:7" ht="12.75" customHeight="1" x14ac:dyDescent="0.2">
      <c r="A73" s="33">
        <v>751</v>
      </c>
      <c r="B73" s="13">
        <v>75101</v>
      </c>
      <c r="C73" s="13">
        <v>4300</v>
      </c>
      <c r="D73" s="14" t="s">
        <v>15</v>
      </c>
      <c r="E73" s="15">
        <v>648</v>
      </c>
      <c r="F73" s="15">
        <v>324</v>
      </c>
      <c r="G73" s="16">
        <f t="shared" si="1"/>
        <v>50</v>
      </c>
    </row>
    <row r="74" spans="1:7" ht="35.25" customHeight="1" x14ac:dyDescent="0.2">
      <c r="A74" s="34"/>
      <c r="B74" s="19">
        <v>75101</v>
      </c>
      <c r="C74" s="19" t="s">
        <v>3</v>
      </c>
      <c r="D74" s="20" t="s">
        <v>38</v>
      </c>
      <c r="E74" s="21">
        <f>SUM(E73)</f>
        <v>648</v>
      </c>
      <c r="F74" s="21">
        <f>SUM(F73)</f>
        <v>324</v>
      </c>
      <c r="G74" s="16">
        <f t="shared" si="1"/>
        <v>50</v>
      </c>
    </row>
    <row r="75" spans="1:7" s="2" customFormat="1" ht="12.75" customHeight="1" x14ac:dyDescent="0.2">
      <c r="A75" s="33">
        <v>751</v>
      </c>
      <c r="B75" s="13">
        <v>75113</v>
      </c>
      <c r="C75" s="13">
        <v>3030</v>
      </c>
      <c r="D75" s="14" t="s">
        <v>24</v>
      </c>
      <c r="E75" s="15">
        <v>2360</v>
      </c>
      <c r="F75" s="15">
        <v>2360</v>
      </c>
      <c r="G75" s="16">
        <f t="shared" si="1"/>
        <v>100</v>
      </c>
    </row>
    <row r="76" spans="1:7" s="2" customFormat="1" ht="12.75" customHeight="1" x14ac:dyDescent="0.2">
      <c r="A76" s="33"/>
      <c r="B76" s="13"/>
      <c r="C76" s="13">
        <v>4110</v>
      </c>
      <c r="D76" s="14" t="s">
        <v>20</v>
      </c>
      <c r="E76" s="15">
        <v>113</v>
      </c>
      <c r="F76" s="15">
        <v>111.19</v>
      </c>
      <c r="G76" s="16">
        <f t="shared" si="1"/>
        <v>98.398230088495581</v>
      </c>
    </row>
    <row r="77" spans="1:7" s="2" customFormat="1" ht="12.75" customHeight="1" x14ac:dyDescent="0.2">
      <c r="A77" s="33"/>
      <c r="B77" s="13"/>
      <c r="C77" s="13">
        <v>4120</v>
      </c>
      <c r="D77" s="14" t="s">
        <v>21</v>
      </c>
      <c r="E77" s="15">
        <v>17</v>
      </c>
      <c r="F77" s="15">
        <v>16.12</v>
      </c>
      <c r="G77" s="16">
        <f t="shared" si="1"/>
        <v>94.82352941176471</v>
      </c>
    </row>
    <row r="78" spans="1:7" s="2" customFormat="1" ht="12.75" customHeight="1" x14ac:dyDescent="0.2">
      <c r="A78" s="33"/>
      <c r="B78" s="13"/>
      <c r="C78" s="13">
        <v>4170</v>
      </c>
      <c r="D78" s="14" t="s">
        <v>28</v>
      </c>
      <c r="E78" s="15">
        <v>1258</v>
      </c>
      <c r="F78" s="15">
        <v>1258</v>
      </c>
      <c r="G78" s="16">
        <f t="shared" si="1"/>
        <v>100</v>
      </c>
    </row>
    <row r="79" spans="1:7" s="2" customFormat="1" ht="12.75" customHeight="1" x14ac:dyDescent="0.2">
      <c r="A79" s="33"/>
      <c r="B79" s="13"/>
      <c r="C79" s="13">
        <v>4210</v>
      </c>
      <c r="D79" s="14" t="s">
        <v>10</v>
      </c>
      <c r="E79" s="15">
        <v>863</v>
      </c>
      <c r="F79" s="15">
        <v>861.56</v>
      </c>
      <c r="G79" s="16">
        <f t="shared" si="1"/>
        <v>99.833140208574733</v>
      </c>
    </row>
    <row r="80" spans="1:7" s="2" customFormat="1" ht="12.75" customHeight="1" x14ac:dyDescent="0.2">
      <c r="A80" s="33"/>
      <c r="B80" s="13"/>
      <c r="C80" s="13">
        <v>4300</v>
      </c>
      <c r="D80" s="14" t="s">
        <v>15</v>
      </c>
      <c r="E80" s="15">
        <v>390</v>
      </c>
      <c r="F80" s="15">
        <v>389</v>
      </c>
      <c r="G80" s="16">
        <f t="shared" si="1"/>
        <v>99.743589743589752</v>
      </c>
    </row>
    <row r="81" spans="1:7" s="2" customFormat="1" ht="12.75" customHeight="1" x14ac:dyDescent="0.2">
      <c r="A81" s="33"/>
      <c r="B81" s="13"/>
      <c r="C81" s="13">
        <v>4410</v>
      </c>
      <c r="D81" s="14" t="s">
        <v>26</v>
      </c>
      <c r="E81" s="15">
        <v>309</v>
      </c>
      <c r="F81" s="15">
        <v>308.8</v>
      </c>
      <c r="G81" s="16">
        <f t="shared" si="1"/>
        <v>99.935275080906152</v>
      </c>
    </row>
    <row r="82" spans="1:7" ht="35.25" customHeight="1" x14ac:dyDescent="0.2">
      <c r="A82" s="34"/>
      <c r="B82" s="19">
        <v>75113</v>
      </c>
      <c r="C82" s="19" t="s">
        <v>3</v>
      </c>
      <c r="D82" s="20" t="s">
        <v>115</v>
      </c>
      <c r="E82" s="21">
        <f>SUM(E75:E81)</f>
        <v>5310</v>
      </c>
      <c r="F82" s="21">
        <f>SUM(F75:F81)</f>
        <v>5304.67</v>
      </c>
      <c r="G82" s="16">
        <f t="shared" ref="G82" si="2">(F82/E82)*100</f>
        <v>99.899623352165719</v>
      </c>
    </row>
    <row r="83" spans="1:7" ht="36" customHeight="1" x14ac:dyDescent="0.2">
      <c r="A83" s="35">
        <v>751</v>
      </c>
      <c r="B83" s="24"/>
      <c r="C83" s="24" t="s">
        <v>4</v>
      </c>
      <c r="D83" s="25" t="s">
        <v>37</v>
      </c>
      <c r="E83" s="26">
        <f>SUM(E74,E82)</f>
        <v>5958</v>
      </c>
      <c r="F83" s="26">
        <f>SUM(F74,F82)</f>
        <v>5628.67</v>
      </c>
      <c r="G83" s="16">
        <f t="shared" si="1"/>
        <v>94.472473984558576</v>
      </c>
    </row>
    <row r="84" spans="1:7" s="2" customFormat="1" ht="35.25" customHeight="1" x14ac:dyDescent="0.2">
      <c r="A84" s="33">
        <v>754</v>
      </c>
      <c r="B84" s="13">
        <v>75412</v>
      </c>
      <c r="C84" s="13">
        <v>2820</v>
      </c>
      <c r="D84" s="14" t="s">
        <v>116</v>
      </c>
      <c r="E84" s="15">
        <v>48201.71</v>
      </c>
      <c r="F84" s="15">
        <v>14080.06</v>
      </c>
      <c r="G84" s="16">
        <f t="shared" si="1"/>
        <v>29.210706425145499</v>
      </c>
    </row>
    <row r="85" spans="1:7" ht="12.75" customHeight="1" x14ac:dyDescent="0.2">
      <c r="A85" s="33"/>
      <c r="B85" s="13"/>
      <c r="C85" s="13">
        <v>3030</v>
      </c>
      <c r="D85" s="14" t="s">
        <v>24</v>
      </c>
      <c r="E85" s="15">
        <v>15000</v>
      </c>
      <c r="F85" s="15">
        <v>11320.34</v>
      </c>
      <c r="G85" s="16">
        <f t="shared" ref="G85:G151" si="3">(F85/E85)*100</f>
        <v>75.468933333333325</v>
      </c>
    </row>
    <row r="86" spans="1:7" x14ac:dyDescent="0.2">
      <c r="A86" s="33"/>
      <c r="B86" s="13"/>
      <c r="C86" s="13">
        <v>4110</v>
      </c>
      <c r="D86" s="14" t="s">
        <v>20</v>
      </c>
      <c r="E86" s="15">
        <v>6460</v>
      </c>
      <c r="F86" s="15">
        <v>3203.4</v>
      </c>
      <c r="G86" s="16">
        <f t="shared" si="3"/>
        <v>49.588235294117652</v>
      </c>
    </row>
    <row r="87" spans="1:7" x14ac:dyDescent="0.2">
      <c r="A87" s="33"/>
      <c r="B87" s="13"/>
      <c r="C87" s="13">
        <v>4120</v>
      </c>
      <c r="D87" s="14" t="s">
        <v>21</v>
      </c>
      <c r="E87" s="15">
        <v>40</v>
      </c>
      <c r="F87" s="15">
        <v>36.75</v>
      </c>
      <c r="G87" s="16">
        <f t="shared" si="3"/>
        <v>91.875</v>
      </c>
    </row>
    <row r="88" spans="1:7" x14ac:dyDescent="0.2">
      <c r="A88" s="33"/>
      <c r="B88" s="13"/>
      <c r="C88" s="13">
        <v>4170</v>
      </c>
      <c r="D88" s="14" t="s">
        <v>28</v>
      </c>
      <c r="E88" s="15">
        <v>56000</v>
      </c>
      <c r="F88" s="15">
        <v>28393.33</v>
      </c>
      <c r="G88" s="16">
        <f t="shared" si="3"/>
        <v>50.702374999999996</v>
      </c>
    </row>
    <row r="89" spans="1:7" ht="12.75" customHeight="1" x14ac:dyDescent="0.2">
      <c r="A89" s="33"/>
      <c r="B89" s="13"/>
      <c r="C89" s="13">
        <v>4210</v>
      </c>
      <c r="D89" s="14" t="s">
        <v>10</v>
      </c>
      <c r="E89" s="15">
        <v>42000</v>
      </c>
      <c r="F89" s="15">
        <v>23867.8</v>
      </c>
      <c r="G89" s="16">
        <f t="shared" si="3"/>
        <v>56.82809523809523</v>
      </c>
    </row>
    <row r="90" spans="1:7" ht="12.75" customHeight="1" x14ac:dyDescent="0.2">
      <c r="A90" s="33"/>
      <c r="B90" s="13"/>
      <c r="C90" s="13">
        <v>4260</v>
      </c>
      <c r="D90" s="14" t="s">
        <v>29</v>
      </c>
      <c r="E90" s="15">
        <v>16000</v>
      </c>
      <c r="F90" s="15">
        <v>8022</v>
      </c>
      <c r="G90" s="16"/>
    </row>
    <row r="91" spans="1:7" ht="12.75" customHeight="1" x14ac:dyDescent="0.2">
      <c r="A91" s="33"/>
      <c r="B91" s="13"/>
      <c r="C91" s="13">
        <v>4270</v>
      </c>
      <c r="D91" s="14" t="s">
        <v>14</v>
      </c>
      <c r="E91" s="15">
        <v>2500</v>
      </c>
      <c r="F91" s="15">
        <v>0</v>
      </c>
      <c r="G91" s="16">
        <f t="shared" si="3"/>
        <v>0</v>
      </c>
    </row>
    <row r="92" spans="1:7" ht="12.75" customHeight="1" x14ac:dyDescent="0.2">
      <c r="A92" s="33"/>
      <c r="B92" s="13"/>
      <c r="C92" s="13">
        <v>4280</v>
      </c>
      <c r="D92" s="14" t="s">
        <v>30</v>
      </c>
      <c r="E92" s="15">
        <v>2000</v>
      </c>
      <c r="F92" s="15">
        <v>1640</v>
      </c>
      <c r="G92" s="16">
        <f t="shared" si="3"/>
        <v>82</v>
      </c>
    </row>
    <row r="93" spans="1:7" ht="12.75" customHeight="1" x14ac:dyDescent="0.2">
      <c r="A93" s="33"/>
      <c r="B93" s="13"/>
      <c r="C93" s="13">
        <v>4300</v>
      </c>
      <c r="D93" s="14" t="s">
        <v>15</v>
      </c>
      <c r="E93" s="15">
        <v>5500</v>
      </c>
      <c r="F93" s="15">
        <v>3437.7</v>
      </c>
      <c r="G93" s="16">
        <f t="shared" si="3"/>
        <v>62.50363636363636</v>
      </c>
    </row>
    <row r="94" spans="1:7" ht="23.25" customHeight="1" x14ac:dyDescent="0.2">
      <c r="A94" s="33"/>
      <c r="B94" s="13"/>
      <c r="C94" s="13">
        <v>4360</v>
      </c>
      <c r="D94" s="14" t="s">
        <v>32</v>
      </c>
      <c r="E94" s="15">
        <v>600</v>
      </c>
      <c r="F94" s="15">
        <v>100</v>
      </c>
      <c r="G94" s="16">
        <f t="shared" si="3"/>
        <v>16.666666666666664</v>
      </c>
    </row>
    <row r="95" spans="1:7" ht="12.75" customHeight="1" x14ac:dyDescent="0.2">
      <c r="A95" s="33"/>
      <c r="B95" s="13"/>
      <c r="C95" s="13">
        <v>4430</v>
      </c>
      <c r="D95" s="14" t="s">
        <v>11</v>
      </c>
      <c r="E95" s="15">
        <v>9500</v>
      </c>
      <c r="F95" s="15">
        <v>4477.8</v>
      </c>
      <c r="G95" s="16">
        <f t="shared" si="3"/>
        <v>47.134736842105262</v>
      </c>
    </row>
    <row r="96" spans="1:7" ht="59.25" customHeight="1" x14ac:dyDescent="0.2">
      <c r="A96" s="33"/>
      <c r="B96" s="13"/>
      <c r="C96" s="13">
        <v>6230</v>
      </c>
      <c r="D96" s="14" t="s">
        <v>111</v>
      </c>
      <c r="E96" s="15">
        <v>46614.61</v>
      </c>
      <c r="F96" s="15">
        <v>0</v>
      </c>
      <c r="G96" s="16">
        <f t="shared" si="3"/>
        <v>0</v>
      </c>
    </row>
    <row r="97" spans="1:7" ht="22.5" customHeight="1" x14ac:dyDescent="0.2">
      <c r="A97" s="34"/>
      <c r="B97" s="19">
        <v>75412</v>
      </c>
      <c r="C97" s="19" t="s">
        <v>3</v>
      </c>
      <c r="D97" s="20" t="s">
        <v>39</v>
      </c>
      <c r="E97" s="21">
        <f>SUM(E84:E96)</f>
        <v>250416.32</v>
      </c>
      <c r="F97" s="21">
        <f>SUM(F84:F96)</f>
        <v>98579.180000000008</v>
      </c>
      <c r="G97" s="16">
        <f t="shared" si="3"/>
        <v>39.366116393691911</v>
      </c>
    </row>
    <row r="98" spans="1:7" ht="24.75" customHeight="1" x14ac:dyDescent="0.2">
      <c r="A98" s="35">
        <v>754</v>
      </c>
      <c r="B98" s="24"/>
      <c r="C98" s="24" t="s">
        <v>4</v>
      </c>
      <c r="D98" s="25" t="s">
        <v>40</v>
      </c>
      <c r="E98" s="26">
        <f>SUM(E97,)</f>
        <v>250416.32</v>
      </c>
      <c r="F98" s="26">
        <f>SUM(F97,)</f>
        <v>98579.180000000008</v>
      </c>
      <c r="G98" s="16">
        <f t="shared" si="3"/>
        <v>39.366116393691911</v>
      </c>
    </row>
    <row r="99" spans="1:7" s="2" customFormat="1" ht="15" customHeight="1" x14ac:dyDescent="0.2">
      <c r="A99" s="33">
        <v>757</v>
      </c>
      <c r="B99" s="13">
        <v>75702</v>
      </c>
      <c r="C99" s="13">
        <v>4307</v>
      </c>
      <c r="D99" s="14" t="s">
        <v>15</v>
      </c>
      <c r="E99" s="15">
        <v>191</v>
      </c>
      <c r="F99" s="15">
        <v>190.08</v>
      </c>
      <c r="G99" s="16">
        <f t="shared" si="3"/>
        <v>99.518324607329845</v>
      </c>
    </row>
    <row r="100" spans="1:7" s="2" customFormat="1" ht="47.25" customHeight="1" x14ac:dyDescent="0.2">
      <c r="A100" s="33"/>
      <c r="B100" s="13"/>
      <c r="C100" s="13">
        <v>8117</v>
      </c>
      <c r="D100" s="36" t="s">
        <v>80</v>
      </c>
      <c r="E100" s="15">
        <v>1809</v>
      </c>
      <c r="F100" s="15">
        <v>0</v>
      </c>
      <c r="G100" s="16">
        <f t="shared" si="3"/>
        <v>0</v>
      </c>
    </row>
    <row r="101" spans="1:7" ht="46.5" customHeight="1" x14ac:dyDescent="0.2">
      <c r="A101" s="33"/>
      <c r="B101" s="13"/>
      <c r="C101" s="13">
        <v>8110</v>
      </c>
      <c r="D101" s="36" t="s">
        <v>80</v>
      </c>
      <c r="E101" s="15">
        <v>151000</v>
      </c>
      <c r="F101" s="15">
        <v>83546.509999999995</v>
      </c>
      <c r="G101" s="16">
        <f t="shared" si="3"/>
        <v>55.328814569536419</v>
      </c>
    </row>
    <row r="102" spans="1:7" ht="34.5" customHeight="1" x14ac:dyDescent="0.2">
      <c r="A102" s="34"/>
      <c r="B102" s="19">
        <v>75702</v>
      </c>
      <c r="C102" s="19" t="s">
        <v>3</v>
      </c>
      <c r="D102" s="20" t="s">
        <v>42</v>
      </c>
      <c r="E102" s="21">
        <f>SUM(E99:E101)</f>
        <v>153000</v>
      </c>
      <c r="F102" s="21">
        <f>SUM(F99:F101)</f>
        <v>83736.59</v>
      </c>
      <c r="G102" s="16">
        <f t="shared" si="3"/>
        <v>54.729797385620913</v>
      </c>
    </row>
    <row r="103" spans="1:7" ht="22.5" customHeight="1" x14ac:dyDescent="0.2">
      <c r="A103" s="35">
        <v>757</v>
      </c>
      <c r="B103" s="24"/>
      <c r="C103" s="24" t="s">
        <v>4</v>
      </c>
      <c r="D103" s="25" t="s">
        <v>43</v>
      </c>
      <c r="E103" s="26">
        <f>SUM(E102)</f>
        <v>153000</v>
      </c>
      <c r="F103" s="26">
        <f>SUM(F102)</f>
        <v>83736.59</v>
      </c>
      <c r="G103" s="16">
        <f t="shared" si="3"/>
        <v>54.729797385620913</v>
      </c>
    </row>
    <row r="104" spans="1:7" ht="12.75" customHeight="1" x14ac:dyDescent="0.2">
      <c r="A104" s="33">
        <v>758</v>
      </c>
      <c r="B104" s="13">
        <v>75818</v>
      </c>
      <c r="C104" s="13">
        <v>4810</v>
      </c>
      <c r="D104" s="14" t="s">
        <v>101</v>
      </c>
      <c r="E104" s="15">
        <v>67172.39</v>
      </c>
      <c r="F104" s="15">
        <v>0</v>
      </c>
      <c r="G104" s="16">
        <f t="shared" si="3"/>
        <v>0</v>
      </c>
    </row>
    <row r="105" spans="1:7" ht="22.5" customHeight="1" x14ac:dyDescent="0.2">
      <c r="A105" s="34"/>
      <c r="B105" s="19">
        <v>75818</v>
      </c>
      <c r="C105" s="19" t="s">
        <v>3</v>
      </c>
      <c r="D105" s="20" t="s">
        <v>45</v>
      </c>
      <c r="E105" s="21">
        <f>SUM(E104)</f>
        <v>67172.39</v>
      </c>
      <c r="F105" s="21">
        <f>SUM(F104)</f>
        <v>0</v>
      </c>
      <c r="G105" s="16">
        <f t="shared" si="3"/>
        <v>0</v>
      </c>
    </row>
    <row r="106" spans="1:7" ht="22.5" customHeight="1" x14ac:dyDescent="0.2">
      <c r="A106" s="35">
        <v>758</v>
      </c>
      <c r="B106" s="24"/>
      <c r="C106" s="24" t="s">
        <v>4</v>
      </c>
      <c r="D106" s="25" t="s">
        <v>44</v>
      </c>
      <c r="E106" s="26">
        <f>SUM(E105)</f>
        <v>67172.39</v>
      </c>
      <c r="F106" s="26">
        <f>SUM(F105)</f>
        <v>0</v>
      </c>
      <c r="G106" s="16">
        <f t="shared" si="3"/>
        <v>0</v>
      </c>
    </row>
    <row r="107" spans="1:7" ht="24" customHeight="1" x14ac:dyDescent="0.2">
      <c r="A107" s="33">
        <v>801</v>
      </c>
      <c r="B107" s="13">
        <v>80101</v>
      </c>
      <c r="C107" s="13">
        <v>3020</v>
      </c>
      <c r="D107" s="14" t="s">
        <v>110</v>
      </c>
      <c r="E107" s="15">
        <v>193400</v>
      </c>
      <c r="F107" s="15">
        <v>95876.84</v>
      </c>
      <c r="G107" s="16">
        <f t="shared" si="3"/>
        <v>49.574374353671146</v>
      </c>
    </row>
    <row r="108" spans="1:7" x14ac:dyDescent="0.2">
      <c r="A108" s="33"/>
      <c r="B108" s="13"/>
      <c r="C108" s="13">
        <v>4010</v>
      </c>
      <c r="D108" s="14" t="s">
        <v>18</v>
      </c>
      <c r="E108" s="15">
        <v>2099540</v>
      </c>
      <c r="F108" s="15">
        <v>977852.74</v>
      </c>
      <c r="G108" s="16">
        <f t="shared" si="3"/>
        <v>46.57461824971184</v>
      </c>
    </row>
    <row r="109" spans="1:7" ht="12.75" customHeight="1" x14ac:dyDescent="0.2">
      <c r="A109" s="33"/>
      <c r="B109" s="13"/>
      <c r="C109" s="13">
        <v>4040</v>
      </c>
      <c r="D109" s="14" t="s">
        <v>19</v>
      </c>
      <c r="E109" s="15">
        <v>158860</v>
      </c>
      <c r="F109" s="15">
        <v>158841.01</v>
      </c>
      <c r="G109" s="16">
        <f t="shared" si="3"/>
        <v>99.988046078307946</v>
      </c>
    </row>
    <row r="110" spans="1:7" ht="12.75" customHeight="1" x14ac:dyDescent="0.2">
      <c r="A110" s="33"/>
      <c r="B110" s="13"/>
      <c r="C110" s="13">
        <v>4110</v>
      </c>
      <c r="D110" s="14" t="s">
        <v>20</v>
      </c>
      <c r="E110" s="15">
        <v>421300</v>
      </c>
      <c r="F110" s="15">
        <v>204835.65</v>
      </c>
      <c r="G110" s="16">
        <f t="shared" si="3"/>
        <v>48.619902682174221</v>
      </c>
    </row>
    <row r="111" spans="1:7" ht="12.75" customHeight="1" x14ac:dyDescent="0.2">
      <c r="A111" s="33"/>
      <c r="B111" s="13"/>
      <c r="C111" s="13">
        <v>4120</v>
      </c>
      <c r="D111" s="14" t="s">
        <v>21</v>
      </c>
      <c r="E111" s="15">
        <v>60400</v>
      </c>
      <c r="F111" s="15">
        <v>26414.49</v>
      </c>
      <c r="G111" s="16">
        <f t="shared" si="3"/>
        <v>43.732599337748347</v>
      </c>
    </row>
    <row r="112" spans="1:7" x14ac:dyDescent="0.2">
      <c r="A112" s="33"/>
      <c r="B112" s="13"/>
      <c r="C112" s="13">
        <v>4170</v>
      </c>
      <c r="D112" s="14" t="s">
        <v>28</v>
      </c>
      <c r="E112" s="15">
        <v>36000</v>
      </c>
      <c r="F112" s="15">
        <v>15980</v>
      </c>
      <c r="G112" s="16">
        <f t="shared" si="3"/>
        <v>44.388888888888886</v>
      </c>
    </row>
    <row r="113" spans="1:7" x14ac:dyDescent="0.2">
      <c r="A113" s="33"/>
      <c r="B113" s="13"/>
      <c r="C113" s="13">
        <v>4210</v>
      </c>
      <c r="D113" s="14" t="s">
        <v>10</v>
      </c>
      <c r="E113" s="15">
        <v>180000</v>
      </c>
      <c r="F113" s="15">
        <v>81380.850000000006</v>
      </c>
      <c r="G113" s="16">
        <f t="shared" si="3"/>
        <v>45.211583333333337</v>
      </c>
    </row>
    <row r="114" spans="1:7" ht="22.5" customHeight="1" x14ac:dyDescent="0.2">
      <c r="A114" s="33"/>
      <c r="B114" s="13"/>
      <c r="C114" s="13">
        <v>4240</v>
      </c>
      <c r="D114" s="14" t="s">
        <v>46</v>
      </c>
      <c r="E114" s="15">
        <v>3000</v>
      </c>
      <c r="F114" s="15">
        <v>903.92</v>
      </c>
      <c r="G114" s="16">
        <f t="shared" si="3"/>
        <v>30.130666666666666</v>
      </c>
    </row>
    <row r="115" spans="1:7" ht="12.75" customHeight="1" x14ac:dyDescent="0.2">
      <c r="A115" s="33"/>
      <c r="B115" s="13"/>
      <c r="C115" s="13">
        <v>4260</v>
      </c>
      <c r="D115" s="14" t="s">
        <v>29</v>
      </c>
      <c r="E115" s="15">
        <v>39000</v>
      </c>
      <c r="F115" s="15">
        <v>22999.02</v>
      </c>
      <c r="G115" s="16">
        <f t="shared" si="3"/>
        <v>58.971846153846151</v>
      </c>
    </row>
    <row r="116" spans="1:7" ht="12.75" customHeight="1" x14ac:dyDescent="0.2">
      <c r="A116" s="33"/>
      <c r="B116" s="13"/>
      <c r="C116" s="13">
        <v>4270</v>
      </c>
      <c r="D116" s="14" t="s">
        <v>14</v>
      </c>
      <c r="E116" s="15">
        <v>19000</v>
      </c>
      <c r="F116" s="15">
        <v>2782.47</v>
      </c>
      <c r="G116" s="16">
        <f t="shared" si="3"/>
        <v>14.644578947368419</v>
      </c>
    </row>
    <row r="117" spans="1:7" ht="12.75" customHeight="1" x14ac:dyDescent="0.2">
      <c r="A117" s="33"/>
      <c r="B117" s="13"/>
      <c r="C117" s="13">
        <v>4280</v>
      </c>
      <c r="D117" s="14" t="s">
        <v>30</v>
      </c>
      <c r="E117" s="15">
        <v>2490</v>
      </c>
      <c r="F117" s="15">
        <v>2000</v>
      </c>
      <c r="G117" s="16">
        <f t="shared" si="3"/>
        <v>80.321285140562253</v>
      </c>
    </row>
    <row r="118" spans="1:7" ht="12.75" customHeight="1" x14ac:dyDescent="0.2">
      <c r="A118" s="33"/>
      <c r="B118" s="13"/>
      <c r="C118" s="13">
        <v>4300</v>
      </c>
      <c r="D118" s="14" t="s">
        <v>15</v>
      </c>
      <c r="E118" s="15">
        <v>50920</v>
      </c>
      <c r="F118" s="15">
        <v>24435.64</v>
      </c>
      <c r="G118" s="16">
        <f t="shared" si="3"/>
        <v>47.988295365278866</v>
      </c>
    </row>
    <row r="119" spans="1:7" x14ac:dyDescent="0.2">
      <c r="A119" s="33"/>
      <c r="B119" s="13"/>
      <c r="C119" s="13">
        <v>4350</v>
      </c>
      <c r="D119" s="14" t="s">
        <v>31</v>
      </c>
      <c r="E119" s="15">
        <v>1800</v>
      </c>
      <c r="F119" s="15">
        <v>393.91</v>
      </c>
      <c r="G119" s="16">
        <f t="shared" si="3"/>
        <v>21.88388888888889</v>
      </c>
    </row>
    <row r="120" spans="1:7" ht="23.25" customHeight="1" x14ac:dyDescent="0.2">
      <c r="A120" s="33"/>
      <c r="B120" s="13"/>
      <c r="C120" s="13">
        <v>4370</v>
      </c>
      <c r="D120" s="14" t="s">
        <v>25</v>
      </c>
      <c r="E120" s="15">
        <v>4790</v>
      </c>
      <c r="F120" s="15">
        <v>1540.39</v>
      </c>
      <c r="G120" s="16">
        <f t="shared" si="3"/>
        <v>32.158455114822551</v>
      </c>
    </row>
    <row r="121" spans="1:7" x14ac:dyDescent="0.2">
      <c r="A121" s="33"/>
      <c r="B121" s="13"/>
      <c r="C121" s="13">
        <v>4410</v>
      </c>
      <c r="D121" s="14" t="s">
        <v>26</v>
      </c>
      <c r="E121" s="15">
        <v>3000</v>
      </c>
      <c r="F121" s="15">
        <v>2225.4</v>
      </c>
      <c r="G121" s="16">
        <f t="shared" si="3"/>
        <v>74.180000000000007</v>
      </c>
    </row>
    <row r="122" spans="1:7" ht="12.75" customHeight="1" x14ac:dyDescent="0.2">
      <c r="A122" s="33"/>
      <c r="B122" s="13"/>
      <c r="C122" s="13">
        <v>4430</v>
      </c>
      <c r="D122" s="14" t="s">
        <v>11</v>
      </c>
      <c r="E122" s="15">
        <v>9500</v>
      </c>
      <c r="F122" s="15">
        <v>6248</v>
      </c>
      <c r="G122" s="16">
        <f t="shared" si="3"/>
        <v>65.768421052631581</v>
      </c>
    </row>
    <row r="123" spans="1:7" ht="23.25" customHeight="1" x14ac:dyDescent="0.2">
      <c r="A123" s="33"/>
      <c r="B123" s="13"/>
      <c r="C123" s="13">
        <v>4440</v>
      </c>
      <c r="D123" s="14" t="s">
        <v>22</v>
      </c>
      <c r="E123" s="15">
        <v>117283</v>
      </c>
      <c r="F123" s="15">
        <v>87960.62</v>
      </c>
      <c r="G123" s="16">
        <f t="shared" si="3"/>
        <v>74.998610199261606</v>
      </c>
    </row>
    <row r="124" spans="1:7" ht="21.75" customHeight="1" x14ac:dyDescent="0.2">
      <c r="A124" s="33"/>
      <c r="B124" s="13"/>
      <c r="C124" s="13">
        <v>4700</v>
      </c>
      <c r="D124" s="14" t="s">
        <v>33</v>
      </c>
      <c r="E124" s="15">
        <v>3000</v>
      </c>
      <c r="F124" s="15">
        <v>1435.02</v>
      </c>
      <c r="G124" s="16">
        <f t="shared" si="3"/>
        <v>47.833999999999996</v>
      </c>
    </row>
    <row r="125" spans="1:7" ht="22.5" customHeight="1" x14ac:dyDescent="0.2">
      <c r="A125" s="34"/>
      <c r="B125" s="19">
        <v>80101</v>
      </c>
      <c r="C125" s="19" t="s">
        <v>3</v>
      </c>
      <c r="D125" s="20" t="s">
        <v>47</v>
      </c>
      <c r="E125" s="21">
        <f>SUM(E107:E124)</f>
        <v>3403283</v>
      </c>
      <c r="F125" s="21">
        <f>SUM(F107:F124)</f>
        <v>1714105.9699999997</v>
      </c>
      <c r="G125" s="16">
        <f t="shared" si="3"/>
        <v>50.366248413664096</v>
      </c>
    </row>
    <row r="126" spans="1:7" ht="22.5" x14ac:dyDescent="0.2">
      <c r="A126" s="33">
        <v>801</v>
      </c>
      <c r="B126" s="13">
        <v>80103</v>
      </c>
      <c r="C126" s="13">
        <v>3020</v>
      </c>
      <c r="D126" s="14" t="s">
        <v>110</v>
      </c>
      <c r="E126" s="15">
        <v>20490</v>
      </c>
      <c r="F126" s="15">
        <v>10204.200000000001</v>
      </c>
      <c r="G126" s="16">
        <f t="shared" si="3"/>
        <v>49.800878477306007</v>
      </c>
    </row>
    <row r="127" spans="1:7" x14ac:dyDescent="0.2">
      <c r="A127" s="33"/>
      <c r="B127" s="13"/>
      <c r="C127" s="13">
        <v>4010</v>
      </c>
      <c r="D127" s="14" t="s">
        <v>18</v>
      </c>
      <c r="E127" s="15">
        <v>174600</v>
      </c>
      <c r="F127" s="15">
        <v>80745.36</v>
      </c>
      <c r="G127" s="16">
        <f t="shared" si="3"/>
        <v>46.245910652920962</v>
      </c>
    </row>
    <row r="128" spans="1:7" x14ac:dyDescent="0.2">
      <c r="A128" s="33"/>
      <c r="B128" s="13"/>
      <c r="C128" s="13">
        <v>4040</v>
      </c>
      <c r="D128" s="14" t="s">
        <v>19</v>
      </c>
      <c r="E128" s="15">
        <v>13950</v>
      </c>
      <c r="F128" s="15">
        <v>13576.64</v>
      </c>
      <c r="G128" s="16">
        <f t="shared" si="3"/>
        <v>97.323584229390676</v>
      </c>
    </row>
    <row r="129" spans="1:7" x14ac:dyDescent="0.2">
      <c r="A129" s="33"/>
      <c r="B129" s="13"/>
      <c r="C129" s="13">
        <v>4110</v>
      </c>
      <c r="D129" s="14" t="s">
        <v>20</v>
      </c>
      <c r="E129" s="15">
        <v>35800</v>
      </c>
      <c r="F129" s="15">
        <v>17503.64</v>
      </c>
      <c r="G129" s="16">
        <f t="shared" si="3"/>
        <v>48.892849162011167</v>
      </c>
    </row>
    <row r="130" spans="1:7" x14ac:dyDescent="0.2">
      <c r="A130" s="33"/>
      <c r="B130" s="13"/>
      <c r="C130" s="13">
        <v>4120</v>
      </c>
      <c r="D130" s="14" t="s">
        <v>21</v>
      </c>
      <c r="E130" s="15">
        <v>5290</v>
      </c>
      <c r="F130" s="15">
        <v>2507.87</v>
      </c>
      <c r="G130" s="16">
        <f t="shared" si="3"/>
        <v>47.40775047258979</v>
      </c>
    </row>
    <row r="131" spans="1:7" x14ac:dyDescent="0.2">
      <c r="A131" s="33"/>
      <c r="B131" s="13"/>
      <c r="C131" s="13">
        <v>4217</v>
      </c>
      <c r="D131" s="14" t="s">
        <v>10</v>
      </c>
      <c r="E131" s="15">
        <v>85464.52</v>
      </c>
      <c r="F131" s="15">
        <v>0</v>
      </c>
      <c r="G131" s="16">
        <f t="shared" si="3"/>
        <v>0</v>
      </c>
    </row>
    <row r="132" spans="1:7" x14ac:dyDescent="0.2">
      <c r="A132" s="33"/>
      <c r="B132" s="13"/>
      <c r="C132" s="13">
        <v>4219</v>
      </c>
      <c r="D132" s="14" t="s">
        <v>10</v>
      </c>
      <c r="E132" s="15">
        <v>15081.98</v>
      </c>
      <c r="F132" s="15">
        <v>0</v>
      </c>
      <c r="G132" s="16">
        <f t="shared" si="3"/>
        <v>0</v>
      </c>
    </row>
    <row r="133" spans="1:7" ht="22.5" x14ac:dyDescent="0.2">
      <c r="A133" s="33"/>
      <c r="B133" s="13"/>
      <c r="C133" s="13">
        <v>4240</v>
      </c>
      <c r="D133" s="14" t="s">
        <v>46</v>
      </c>
      <c r="E133" s="15">
        <v>1500</v>
      </c>
      <c r="F133" s="15">
        <v>0</v>
      </c>
      <c r="G133" s="16">
        <f t="shared" si="3"/>
        <v>0</v>
      </c>
    </row>
    <row r="134" spans="1:7" ht="22.5" x14ac:dyDescent="0.2">
      <c r="A134" s="33"/>
      <c r="B134" s="13"/>
      <c r="C134" s="13">
        <v>4247</v>
      </c>
      <c r="D134" s="14" t="s">
        <v>46</v>
      </c>
      <c r="E134" s="15">
        <v>42500</v>
      </c>
      <c r="F134" s="15">
        <v>0</v>
      </c>
      <c r="G134" s="16">
        <f t="shared" si="3"/>
        <v>0</v>
      </c>
    </row>
    <row r="135" spans="1:7" ht="22.5" x14ac:dyDescent="0.2">
      <c r="A135" s="33"/>
      <c r="B135" s="13"/>
      <c r="C135" s="13">
        <v>4249</v>
      </c>
      <c r="D135" s="14" t="s">
        <v>46</v>
      </c>
      <c r="E135" s="15">
        <v>7500</v>
      </c>
      <c r="F135" s="15">
        <v>0</v>
      </c>
      <c r="G135" s="16">
        <f t="shared" si="3"/>
        <v>0</v>
      </c>
    </row>
    <row r="136" spans="1:7" x14ac:dyDescent="0.2">
      <c r="A136" s="33"/>
      <c r="B136" s="13"/>
      <c r="C136" s="13">
        <v>4270</v>
      </c>
      <c r="D136" s="14" t="s">
        <v>14</v>
      </c>
      <c r="E136" s="15">
        <v>28240</v>
      </c>
      <c r="F136" s="15">
        <v>0</v>
      </c>
      <c r="G136" s="16">
        <f t="shared" si="3"/>
        <v>0</v>
      </c>
    </row>
    <row r="137" spans="1:7" x14ac:dyDescent="0.2">
      <c r="A137" s="33"/>
      <c r="B137" s="13"/>
      <c r="C137" s="13">
        <v>4280</v>
      </c>
      <c r="D137" s="14" t="s">
        <v>30</v>
      </c>
      <c r="E137" s="15">
        <v>300</v>
      </c>
      <c r="F137" s="15">
        <v>70</v>
      </c>
      <c r="G137" s="16">
        <f t="shared" si="3"/>
        <v>23.333333333333332</v>
      </c>
    </row>
    <row r="138" spans="1:7" x14ac:dyDescent="0.2">
      <c r="A138" s="33"/>
      <c r="B138" s="13"/>
      <c r="C138" s="13">
        <v>4300</v>
      </c>
      <c r="D138" s="14" t="s">
        <v>15</v>
      </c>
      <c r="E138" s="15">
        <v>16900</v>
      </c>
      <c r="F138" s="15">
        <v>2214</v>
      </c>
      <c r="G138" s="16">
        <f t="shared" si="3"/>
        <v>13.100591715976332</v>
      </c>
    </row>
    <row r="139" spans="1:7" x14ac:dyDescent="0.2">
      <c r="A139" s="33"/>
      <c r="B139" s="13"/>
      <c r="C139" s="13">
        <v>4307</v>
      </c>
      <c r="D139" s="14" t="s">
        <v>15</v>
      </c>
      <c r="E139" s="15">
        <v>42500</v>
      </c>
      <c r="F139" s="15">
        <v>0</v>
      </c>
      <c r="G139" s="16">
        <f t="shared" si="3"/>
        <v>0</v>
      </c>
    </row>
    <row r="140" spans="1:7" x14ac:dyDescent="0.2">
      <c r="A140" s="33"/>
      <c r="B140" s="13"/>
      <c r="C140" s="13">
        <v>4309</v>
      </c>
      <c r="D140" s="14" t="s">
        <v>15</v>
      </c>
      <c r="E140" s="15">
        <v>7500</v>
      </c>
      <c r="F140" s="15">
        <v>0</v>
      </c>
      <c r="G140" s="16">
        <f t="shared" si="3"/>
        <v>0</v>
      </c>
    </row>
    <row r="141" spans="1:7" ht="22.5" x14ac:dyDescent="0.2">
      <c r="A141" s="33"/>
      <c r="B141" s="13"/>
      <c r="C141" s="13">
        <v>4440</v>
      </c>
      <c r="D141" s="14" t="s">
        <v>22</v>
      </c>
      <c r="E141" s="15">
        <v>11520</v>
      </c>
      <c r="F141" s="15">
        <v>8639.7199999999993</v>
      </c>
      <c r="G141" s="16">
        <f t="shared" si="3"/>
        <v>74.997569444444437</v>
      </c>
    </row>
    <row r="142" spans="1:7" ht="22.5" x14ac:dyDescent="0.2">
      <c r="A142" s="33"/>
      <c r="B142" s="13"/>
      <c r="C142" s="13">
        <v>6057</v>
      </c>
      <c r="D142" s="14" t="s">
        <v>7</v>
      </c>
      <c r="E142" s="15">
        <v>102119</v>
      </c>
      <c r="F142" s="15">
        <v>0</v>
      </c>
      <c r="G142" s="16">
        <f t="shared" si="3"/>
        <v>0</v>
      </c>
    </row>
    <row r="143" spans="1:7" ht="22.5" x14ac:dyDescent="0.2">
      <c r="A143" s="33"/>
      <c r="B143" s="13"/>
      <c r="C143" s="13">
        <v>6059</v>
      </c>
      <c r="D143" s="14" t="s">
        <v>7</v>
      </c>
      <c r="E143" s="15">
        <v>18021</v>
      </c>
      <c r="F143" s="15">
        <v>0</v>
      </c>
      <c r="G143" s="16">
        <f t="shared" si="3"/>
        <v>0</v>
      </c>
    </row>
    <row r="144" spans="1:7" ht="22.5" x14ac:dyDescent="0.2">
      <c r="A144" s="33"/>
      <c r="B144" s="13"/>
      <c r="C144" s="13">
        <v>6067</v>
      </c>
      <c r="D144" s="14" t="s">
        <v>100</v>
      </c>
      <c r="E144" s="15">
        <v>24123</v>
      </c>
      <c r="F144" s="15">
        <v>0</v>
      </c>
      <c r="G144" s="16">
        <f t="shared" si="3"/>
        <v>0</v>
      </c>
    </row>
    <row r="145" spans="1:7" ht="22.5" x14ac:dyDescent="0.2">
      <c r="A145" s="33"/>
      <c r="B145" s="13"/>
      <c r="C145" s="13">
        <v>6069</v>
      </c>
      <c r="D145" s="14" t="s">
        <v>100</v>
      </c>
      <c r="E145" s="15">
        <v>4257</v>
      </c>
      <c r="F145" s="15">
        <v>0</v>
      </c>
      <c r="G145" s="16">
        <f t="shared" si="3"/>
        <v>0</v>
      </c>
    </row>
    <row r="146" spans="1:7" ht="22.5" x14ac:dyDescent="0.2">
      <c r="A146" s="34"/>
      <c r="B146" s="19">
        <v>80103</v>
      </c>
      <c r="C146" s="19" t="s">
        <v>3</v>
      </c>
      <c r="D146" s="20" t="s">
        <v>48</v>
      </c>
      <c r="E146" s="21">
        <f>SUM(E126:E145)</f>
        <v>657656.5</v>
      </c>
      <c r="F146" s="21">
        <f>SUM(F126:F145)</f>
        <v>135461.43</v>
      </c>
      <c r="G146" s="16">
        <f t="shared" si="3"/>
        <v>20.597596161522009</v>
      </c>
    </row>
    <row r="147" spans="1:7" s="2" customFormat="1" ht="22.5" x14ac:dyDescent="0.2">
      <c r="A147" s="33">
        <v>801</v>
      </c>
      <c r="B147" s="13">
        <v>80104</v>
      </c>
      <c r="C147" s="13">
        <v>2540</v>
      </c>
      <c r="D147" s="14" t="s">
        <v>117</v>
      </c>
      <c r="E147" s="15">
        <v>58831.5</v>
      </c>
      <c r="F147" s="15">
        <v>0</v>
      </c>
      <c r="G147" s="16">
        <f t="shared" si="3"/>
        <v>0</v>
      </c>
    </row>
    <row r="148" spans="1:7" s="2" customFormat="1" ht="33.75" x14ac:dyDescent="0.2">
      <c r="A148" s="33"/>
      <c r="B148" s="13"/>
      <c r="C148" s="13">
        <v>4330</v>
      </c>
      <c r="D148" s="14" t="s">
        <v>118</v>
      </c>
      <c r="E148" s="15">
        <v>8000</v>
      </c>
      <c r="F148" s="15">
        <v>784.42</v>
      </c>
      <c r="G148" s="16">
        <f t="shared" si="3"/>
        <v>9.8052500000000009</v>
      </c>
    </row>
    <row r="149" spans="1:7" ht="18.75" customHeight="1" x14ac:dyDescent="0.2">
      <c r="A149" s="34"/>
      <c r="B149" s="19">
        <v>80104</v>
      </c>
      <c r="C149" s="19" t="s">
        <v>3</v>
      </c>
      <c r="D149" s="20" t="s">
        <v>119</v>
      </c>
      <c r="E149" s="21">
        <f>SUM(E147:E148)</f>
        <v>66831.5</v>
      </c>
      <c r="F149" s="21">
        <f>SUM(F147:F148)</f>
        <v>784.42</v>
      </c>
      <c r="G149" s="16">
        <f t="shared" si="3"/>
        <v>1.1737279576247726</v>
      </c>
    </row>
    <row r="150" spans="1:7" ht="22.5" x14ac:dyDescent="0.2">
      <c r="A150" s="33">
        <v>801</v>
      </c>
      <c r="B150" s="13">
        <v>80110</v>
      </c>
      <c r="C150" s="13">
        <v>3020</v>
      </c>
      <c r="D150" s="14" t="s">
        <v>110</v>
      </c>
      <c r="E150" s="15">
        <v>87300</v>
      </c>
      <c r="F150" s="15">
        <v>40912.46</v>
      </c>
      <c r="G150" s="16">
        <f t="shared" si="3"/>
        <v>46.864215349369985</v>
      </c>
    </row>
    <row r="151" spans="1:7" x14ac:dyDescent="0.2">
      <c r="A151" s="33"/>
      <c r="B151" s="13"/>
      <c r="C151" s="13">
        <v>4010</v>
      </c>
      <c r="D151" s="14" t="s">
        <v>18</v>
      </c>
      <c r="E151" s="15">
        <v>960770</v>
      </c>
      <c r="F151" s="15">
        <v>431402.82</v>
      </c>
      <c r="G151" s="16">
        <f t="shared" si="3"/>
        <v>44.90177878160226</v>
      </c>
    </row>
    <row r="152" spans="1:7" x14ac:dyDescent="0.2">
      <c r="A152" s="33"/>
      <c r="B152" s="13"/>
      <c r="C152" s="13">
        <v>4040</v>
      </c>
      <c r="D152" s="14" t="s">
        <v>19</v>
      </c>
      <c r="E152" s="15">
        <v>73830</v>
      </c>
      <c r="F152" s="15">
        <v>73820.850000000006</v>
      </c>
      <c r="G152" s="16">
        <f>(F152/E152)*100</f>
        <v>99.987606663957749</v>
      </c>
    </row>
    <row r="153" spans="1:7" x14ac:dyDescent="0.2">
      <c r="A153" s="33"/>
      <c r="B153" s="13"/>
      <c r="C153" s="13">
        <v>4110</v>
      </c>
      <c r="D153" s="14" t="s">
        <v>20</v>
      </c>
      <c r="E153" s="15">
        <v>192700</v>
      </c>
      <c r="F153" s="15">
        <v>92073.7</v>
      </c>
      <c r="G153" s="16">
        <f t="shared" ref="G153:G198" si="4">(F153/E153)*100</f>
        <v>47.780851063829786</v>
      </c>
    </row>
    <row r="154" spans="1:7" x14ac:dyDescent="0.2">
      <c r="A154" s="33"/>
      <c r="B154" s="13"/>
      <c r="C154" s="13">
        <v>4120</v>
      </c>
      <c r="D154" s="14" t="s">
        <v>21</v>
      </c>
      <c r="E154" s="15">
        <v>27600</v>
      </c>
      <c r="F154" s="15">
        <v>10475.370000000001</v>
      </c>
      <c r="G154" s="16">
        <f t="shared" si="4"/>
        <v>37.954239130434786</v>
      </c>
    </row>
    <row r="155" spans="1:7" x14ac:dyDescent="0.2">
      <c r="A155" s="33"/>
      <c r="B155" s="13"/>
      <c r="C155" s="13">
        <v>4170</v>
      </c>
      <c r="D155" s="14" t="s">
        <v>28</v>
      </c>
      <c r="E155" s="15">
        <v>12000</v>
      </c>
      <c r="F155" s="15">
        <v>5300</v>
      </c>
      <c r="G155" s="16">
        <f t="shared" si="4"/>
        <v>44.166666666666664</v>
      </c>
    </row>
    <row r="156" spans="1:7" x14ac:dyDescent="0.2">
      <c r="A156" s="33"/>
      <c r="B156" s="13"/>
      <c r="C156" s="13">
        <v>4210</v>
      </c>
      <c r="D156" s="14" t="s">
        <v>10</v>
      </c>
      <c r="E156" s="15">
        <v>70000</v>
      </c>
      <c r="F156" s="15">
        <v>41737.480000000003</v>
      </c>
      <c r="G156" s="16">
        <f t="shared" si="4"/>
        <v>59.624971428571442</v>
      </c>
    </row>
    <row r="157" spans="1:7" ht="22.5" x14ac:dyDescent="0.2">
      <c r="A157" s="33"/>
      <c r="B157" s="13"/>
      <c r="C157" s="13">
        <v>4240</v>
      </c>
      <c r="D157" s="14" t="s">
        <v>46</v>
      </c>
      <c r="E157" s="15">
        <v>1000</v>
      </c>
      <c r="F157" s="15">
        <v>527.5</v>
      </c>
      <c r="G157" s="16">
        <f t="shared" si="4"/>
        <v>52.75</v>
      </c>
    </row>
    <row r="158" spans="1:7" x14ac:dyDescent="0.2">
      <c r="A158" s="33"/>
      <c r="B158" s="13"/>
      <c r="C158" s="13">
        <v>4260</v>
      </c>
      <c r="D158" s="14" t="s">
        <v>29</v>
      </c>
      <c r="E158" s="15">
        <v>20000</v>
      </c>
      <c r="F158" s="15">
        <v>12479.1</v>
      </c>
      <c r="G158" s="16">
        <f t="shared" si="4"/>
        <v>62.395500000000006</v>
      </c>
    </row>
    <row r="159" spans="1:7" x14ac:dyDescent="0.2">
      <c r="A159" s="33"/>
      <c r="B159" s="13"/>
      <c r="C159" s="13">
        <v>4270</v>
      </c>
      <c r="D159" s="14" t="s">
        <v>14</v>
      </c>
      <c r="E159" s="15">
        <v>6000</v>
      </c>
      <c r="F159" s="15">
        <v>2801.1</v>
      </c>
      <c r="G159" s="16">
        <f t="shared" si="4"/>
        <v>46.685000000000002</v>
      </c>
    </row>
    <row r="160" spans="1:7" x14ac:dyDescent="0.2">
      <c r="A160" s="33"/>
      <c r="B160" s="13"/>
      <c r="C160" s="13">
        <v>4280</v>
      </c>
      <c r="D160" s="14" t="s">
        <v>30</v>
      </c>
      <c r="E160" s="15">
        <v>900</v>
      </c>
      <c r="F160" s="15">
        <v>690</v>
      </c>
      <c r="G160" s="16">
        <f t="shared" si="4"/>
        <v>76.666666666666671</v>
      </c>
    </row>
    <row r="161" spans="1:7" x14ac:dyDescent="0.2">
      <c r="A161" s="33"/>
      <c r="B161" s="13"/>
      <c r="C161" s="13">
        <v>4300</v>
      </c>
      <c r="D161" s="14" t="s">
        <v>15</v>
      </c>
      <c r="E161" s="15">
        <v>24000</v>
      </c>
      <c r="F161" s="15">
        <v>13337.42</v>
      </c>
      <c r="G161" s="16">
        <f t="shared" si="4"/>
        <v>55.572583333333334</v>
      </c>
    </row>
    <row r="162" spans="1:7" x14ac:dyDescent="0.2">
      <c r="A162" s="33"/>
      <c r="B162" s="13"/>
      <c r="C162" s="13">
        <v>4350</v>
      </c>
      <c r="D162" s="14" t="s">
        <v>31</v>
      </c>
      <c r="E162" s="15">
        <v>600</v>
      </c>
      <c r="F162" s="15">
        <v>175.44</v>
      </c>
      <c r="G162" s="16">
        <f t="shared" si="4"/>
        <v>29.24</v>
      </c>
    </row>
    <row r="163" spans="1:7" ht="23.25" customHeight="1" x14ac:dyDescent="0.2">
      <c r="A163" s="33"/>
      <c r="B163" s="13"/>
      <c r="C163" s="13">
        <v>4370</v>
      </c>
      <c r="D163" s="14" t="s">
        <v>25</v>
      </c>
      <c r="E163" s="15">
        <v>1600</v>
      </c>
      <c r="F163" s="15">
        <v>635.4</v>
      </c>
      <c r="G163" s="16">
        <f t="shared" si="4"/>
        <v>39.712499999999999</v>
      </c>
    </row>
    <row r="164" spans="1:7" x14ac:dyDescent="0.2">
      <c r="A164" s="33"/>
      <c r="B164" s="13"/>
      <c r="C164" s="13">
        <v>4410</v>
      </c>
      <c r="D164" s="14" t="s">
        <v>26</v>
      </c>
      <c r="E164" s="15">
        <v>2000</v>
      </c>
      <c r="F164" s="15">
        <v>1534</v>
      </c>
      <c r="G164" s="16">
        <f t="shared" si="4"/>
        <v>76.7</v>
      </c>
    </row>
    <row r="165" spans="1:7" x14ac:dyDescent="0.2">
      <c r="A165" s="33"/>
      <c r="B165" s="13"/>
      <c r="C165" s="13">
        <v>4430</v>
      </c>
      <c r="D165" s="14" t="s">
        <v>11</v>
      </c>
      <c r="E165" s="15">
        <v>3000</v>
      </c>
      <c r="F165" s="15">
        <v>505</v>
      </c>
      <c r="G165" s="16">
        <f t="shared" si="4"/>
        <v>16.833333333333332</v>
      </c>
    </row>
    <row r="166" spans="1:7" ht="22.5" x14ac:dyDescent="0.2">
      <c r="A166" s="33"/>
      <c r="B166" s="13"/>
      <c r="C166" s="13">
        <v>4440</v>
      </c>
      <c r="D166" s="14" t="s">
        <v>22</v>
      </c>
      <c r="E166" s="15">
        <v>53112</v>
      </c>
      <c r="F166" s="15">
        <v>39833.39</v>
      </c>
      <c r="G166" s="16">
        <f t="shared" si="4"/>
        <v>74.998851483657177</v>
      </c>
    </row>
    <row r="167" spans="1:7" x14ac:dyDescent="0.2">
      <c r="A167" s="33"/>
      <c r="B167" s="13"/>
      <c r="C167" s="13">
        <v>4480</v>
      </c>
      <c r="D167" s="14" t="s">
        <v>102</v>
      </c>
      <c r="E167" s="15">
        <v>600</v>
      </c>
      <c r="F167" s="15">
        <v>140</v>
      </c>
      <c r="G167" s="16">
        <f t="shared" si="4"/>
        <v>23.333333333333332</v>
      </c>
    </row>
    <row r="168" spans="1:7" ht="22.5" x14ac:dyDescent="0.2">
      <c r="A168" s="33"/>
      <c r="B168" s="13"/>
      <c r="C168" s="13">
        <v>4700</v>
      </c>
      <c r="D168" s="14" t="s">
        <v>33</v>
      </c>
      <c r="E168" s="15">
        <v>1000</v>
      </c>
      <c r="F168" s="15">
        <v>525</v>
      </c>
      <c r="G168" s="16">
        <f t="shared" si="4"/>
        <v>52.5</v>
      </c>
    </row>
    <row r="169" spans="1:7" ht="22.5" customHeight="1" x14ac:dyDescent="0.2">
      <c r="A169" s="34"/>
      <c r="B169" s="19">
        <v>80110</v>
      </c>
      <c r="C169" s="19" t="s">
        <v>3</v>
      </c>
      <c r="D169" s="20" t="s">
        <v>49</v>
      </c>
      <c r="E169" s="55">
        <f>SUM(E150:E168)</f>
        <v>1538012</v>
      </c>
      <c r="F169" s="21">
        <f>SUM(F150:F168)</f>
        <v>768906.02999999991</v>
      </c>
      <c r="G169" s="16">
        <f t="shared" si="4"/>
        <v>49.993500050714815</v>
      </c>
    </row>
    <row r="170" spans="1:7" x14ac:dyDescent="0.2">
      <c r="A170" s="33">
        <v>801</v>
      </c>
      <c r="B170" s="13">
        <v>80113</v>
      </c>
      <c r="C170" s="13">
        <v>4110</v>
      </c>
      <c r="D170" s="14" t="s">
        <v>20</v>
      </c>
      <c r="E170" s="15">
        <v>3434</v>
      </c>
      <c r="F170" s="15">
        <v>1634.27</v>
      </c>
      <c r="G170" s="16">
        <f t="shared" si="4"/>
        <v>47.590856144437971</v>
      </c>
    </row>
    <row r="171" spans="1:7" x14ac:dyDescent="0.2">
      <c r="A171" s="33"/>
      <c r="B171" s="13"/>
      <c r="C171" s="13">
        <v>4170</v>
      </c>
      <c r="D171" s="14" t="s">
        <v>28</v>
      </c>
      <c r="E171" s="15">
        <v>30000</v>
      </c>
      <c r="F171" s="15">
        <v>14646.42</v>
      </c>
      <c r="G171" s="16">
        <f t="shared" si="4"/>
        <v>48.821399999999997</v>
      </c>
    </row>
    <row r="172" spans="1:7" x14ac:dyDescent="0.2">
      <c r="A172" s="33"/>
      <c r="B172" s="13"/>
      <c r="C172" s="13">
        <v>4210</v>
      </c>
      <c r="D172" s="14" t="s">
        <v>10</v>
      </c>
      <c r="E172" s="15">
        <v>20000</v>
      </c>
      <c r="F172" s="15">
        <v>12893.63</v>
      </c>
      <c r="G172" s="16">
        <f t="shared" si="4"/>
        <v>64.468149999999994</v>
      </c>
    </row>
    <row r="173" spans="1:7" x14ac:dyDescent="0.2">
      <c r="A173" s="33"/>
      <c r="B173" s="13"/>
      <c r="C173" s="13">
        <v>4300</v>
      </c>
      <c r="D173" s="14" t="s">
        <v>15</v>
      </c>
      <c r="E173" s="15">
        <v>240000</v>
      </c>
      <c r="F173" s="15">
        <v>139815.93</v>
      </c>
      <c r="G173" s="16">
        <f t="shared" si="4"/>
        <v>58.256637499999997</v>
      </c>
    </row>
    <row r="174" spans="1:7" ht="22.5" customHeight="1" x14ac:dyDescent="0.2">
      <c r="A174" s="34"/>
      <c r="B174" s="19">
        <v>80113</v>
      </c>
      <c r="C174" s="19" t="s">
        <v>3</v>
      </c>
      <c r="D174" s="20" t="s">
        <v>50</v>
      </c>
      <c r="E174" s="21">
        <f>SUM(E170:E173)</f>
        <v>293434</v>
      </c>
      <c r="F174" s="21">
        <f>SUM(F170:F173)</f>
        <v>168990.25</v>
      </c>
      <c r="G174" s="16">
        <f t="shared" si="4"/>
        <v>57.590548470865677</v>
      </c>
    </row>
    <row r="175" spans="1:7" x14ac:dyDescent="0.2">
      <c r="A175" s="33">
        <v>801</v>
      </c>
      <c r="B175" s="13">
        <v>80146</v>
      </c>
      <c r="C175" s="13">
        <v>4300</v>
      </c>
      <c r="D175" s="14" t="s">
        <v>15</v>
      </c>
      <c r="E175" s="15">
        <v>9100</v>
      </c>
      <c r="F175" s="15">
        <v>4000</v>
      </c>
      <c r="G175" s="16">
        <f t="shared" si="4"/>
        <v>43.956043956043956</v>
      </c>
    </row>
    <row r="176" spans="1:7" x14ac:dyDescent="0.2">
      <c r="A176" s="33"/>
      <c r="B176" s="13"/>
      <c r="C176" s="13">
        <v>4410</v>
      </c>
      <c r="D176" s="14" t="s">
        <v>26</v>
      </c>
      <c r="E176" s="15">
        <v>1900</v>
      </c>
      <c r="F176" s="15">
        <v>952.8</v>
      </c>
      <c r="G176" s="16">
        <f t="shared" si="4"/>
        <v>50.147368421052633</v>
      </c>
    </row>
    <row r="177" spans="1:7" ht="22.5" customHeight="1" x14ac:dyDescent="0.2">
      <c r="A177" s="33"/>
      <c r="B177" s="13"/>
      <c r="C177" s="13">
        <v>4700</v>
      </c>
      <c r="D177" s="14" t="s">
        <v>33</v>
      </c>
      <c r="E177" s="15">
        <v>2800</v>
      </c>
      <c r="F177" s="15">
        <v>620</v>
      </c>
      <c r="G177" s="16">
        <f t="shared" si="4"/>
        <v>22.142857142857142</v>
      </c>
    </row>
    <row r="178" spans="1:7" ht="22.5" x14ac:dyDescent="0.2">
      <c r="A178" s="34"/>
      <c r="B178" s="19">
        <v>80146</v>
      </c>
      <c r="C178" s="19" t="s">
        <v>3</v>
      </c>
      <c r="D178" s="20" t="s">
        <v>51</v>
      </c>
      <c r="E178" s="21">
        <f>SUM(E175:E177)</f>
        <v>13800</v>
      </c>
      <c r="F178" s="21">
        <f>SUM(F175:F177)</f>
        <v>5572.8</v>
      </c>
      <c r="G178" s="16">
        <f t="shared" si="4"/>
        <v>40.382608695652181</v>
      </c>
    </row>
    <row r="179" spans="1:7" ht="22.5" x14ac:dyDescent="0.2">
      <c r="A179" s="33">
        <v>801</v>
      </c>
      <c r="B179" s="13">
        <v>80148</v>
      </c>
      <c r="C179" s="13">
        <v>3020</v>
      </c>
      <c r="D179" s="14" t="s">
        <v>110</v>
      </c>
      <c r="E179" s="15">
        <v>120</v>
      </c>
      <c r="F179" s="15">
        <v>60</v>
      </c>
      <c r="G179" s="16">
        <f t="shared" si="4"/>
        <v>50</v>
      </c>
    </row>
    <row r="180" spans="1:7" x14ac:dyDescent="0.2">
      <c r="A180" s="33"/>
      <c r="B180" s="13"/>
      <c r="C180" s="13">
        <v>4010</v>
      </c>
      <c r="D180" s="14" t="s">
        <v>18</v>
      </c>
      <c r="E180" s="15">
        <v>54000</v>
      </c>
      <c r="F180" s="15">
        <v>31138</v>
      </c>
      <c r="G180" s="16">
        <f t="shared" si="4"/>
        <v>57.662962962962958</v>
      </c>
    </row>
    <row r="181" spans="1:7" x14ac:dyDescent="0.2">
      <c r="A181" s="33"/>
      <c r="B181" s="13"/>
      <c r="C181" s="13">
        <v>4040</v>
      </c>
      <c r="D181" s="14" t="s">
        <v>19</v>
      </c>
      <c r="E181" s="15">
        <v>4600</v>
      </c>
      <c r="F181" s="15">
        <v>4295.96</v>
      </c>
      <c r="G181" s="16">
        <f t="shared" si="4"/>
        <v>93.390434782608693</v>
      </c>
    </row>
    <row r="182" spans="1:7" x14ac:dyDescent="0.2">
      <c r="A182" s="33"/>
      <c r="B182" s="13"/>
      <c r="C182" s="13">
        <v>4110</v>
      </c>
      <c r="D182" s="14" t="s">
        <v>20</v>
      </c>
      <c r="E182" s="15">
        <v>10100</v>
      </c>
      <c r="F182" s="15">
        <v>6059.24</v>
      </c>
      <c r="G182" s="16">
        <f t="shared" si="4"/>
        <v>59.992475247524744</v>
      </c>
    </row>
    <row r="183" spans="1:7" x14ac:dyDescent="0.2">
      <c r="A183" s="33"/>
      <c r="B183" s="13"/>
      <c r="C183" s="13">
        <v>4120</v>
      </c>
      <c r="D183" s="14" t="s">
        <v>21</v>
      </c>
      <c r="E183" s="15">
        <v>1450</v>
      </c>
      <c r="F183" s="15">
        <v>868.16</v>
      </c>
      <c r="G183" s="16">
        <f t="shared" si="4"/>
        <v>59.873103448275856</v>
      </c>
    </row>
    <row r="184" spans="1:7" x14ac:dyDescent="0.2">
      <c r="A184" s="33"/>
      <c r="B184" s="13"/>
      <c r="C184" s="13">
        <v>4210</v>
      </c>
      <c r="D184" s="14" t="s">
        <v>10</v>
      </c>
      <c r="E184" s="15">
        <v>3500</v>
      </c>
      <c r="F184" s="15">
        <v>1336.77</v>
      </c>
      <c r="G184" s="16">
        <f t="shared" si="4"/>
        <v>38.193428571428569</v>
      </c>
    </row>
    <row r="185" spans="1:7" x14ac:dyDescent="0.2">
      <c r="A185" s="33"/>
      <c r="B185" s="13"/>
      <c r="C185" s="13">
        <v>4220</v>
      </c>
      <c r="D185" s="14" t="s">
        <v>53</v>
      </c>
      <c r="E185" s="15">
        <v>20000</v>
      </c>
      <c r="F185" s="15">
        <v>6788.62</v>
      </c>
      <c r="G185" s="16">
        <f t="shared" si="4"/>
        <v>33.943100000000001</v>
      </c>
    </row>
    <row r="186" spans="1:7" x14ac:dyDescent="0.2">
      <c r="A186" s="33"/>
      <c r="B186" s="13"/>
      <c r="C186" s="13">
        <v>4280</v>
      </c>
      <c r="D186" s="14" t="s">
        <v>30</v>
      </c>
      <c r="E186" s="15">
        <v>100</v>
      </c>
      <c r="F186" s="15">
        <v>60</v>
      </c>
      <c r="G186" s="16">
        <f t="shared" si="4"/>
        <v>60</v>
      </c>
    </row>
    <row r="187" spans="1:7" x14ac:dyDescent="0.2">
      <c r="A187" s="33"/>
      <c r="B187" s="13"/>
      <c r="C187" s="13">
        <v>4300</v>
      </c>
      <c r="D187" s="14" t="s">
        <v>15</v>
      </c>
      <c r="E187" s="15">
        <v>500</v>
      </c>
      <c r="F187" s="15">
        <v>0</v>
      </c>
      <c r="G187" s="16">
        <f t="shared" si="4"/>
        <v>0</v>
      </c>
    </row>
    <row r="188" spans="1:7" x14ac:dyDescent="0.2">
      <c r="A188" s="33"/>
      <c r="B188" s="13"/>
      <c r="C188" s="13">
        <v>4410</v>
      </c>
      <c r="D188" s="14" t="s">
        <v>26</v>
      </c>
      <c r="E188" s="15">
        <v>500</v>
      </c>
      <c r="F188" s="15">
        <v>80</v>
      </c>
      <c r="G188" s="16">
        <f t="shared" si="4"/>
        <v>16</v>
      </c>
    </row>
    <row r="189" spans="1:7" ht="22.5" x14ac:dyDescent="0.2">
      <c r="A189" s="33"/>
      <c r="B189" s="13"/>
      <c r="C189" s="13">
        <v>4440</v>
      </c>
      <c r="D189" s="14" t="s">
        <v>22</v>
      </c>
      <c r="E189" s="15">
        <v>2188</v>
      </c>
      <c r="F189" s="15">
        <v>1640.89</v>
      </c>
      <c r="G189" s="16">
        <f t="shared" si="4"/>
        <v>74.994972577696529</v>
      </c>
    </row>
    <row r="190" spans="1:7" ht="22.5" customHeight="1" x14ac:dyDescent="0.2">
      <c r="A190" s="34"/>
      <c r="B190" s="19">
        <v>80148</v>
      </c>
      <c r="C190" s="19" t="s">
        <v>3</v>
      </c>
      <c r="D190" s="20" t="s">
        <v>52</v>
      </c>
      <c r="E190" s="21">
        <f>SUM(E179:E189)</f>
        <v>97058</v>
      </c>
      <c r="F190" s="21">
        <f>SUM(F179:F189)</f>
        <v>52327.64</v>
      </c>
      <c r="G190" s="16">
        <f t="shared" si="4"/>
        <v>53.91378351089039</v>
      </c>
    </row>
    <row r="191" spans="1:7" x14ac:dyDescent="0.2">
      <c r="A191" s="33">
        <v>801</v>
      </c>
      <c r="B191" s="13">
        <v>80195</v>
      </c>
      <c r="C191" s="13">
        <v>4170</v>
      </c>
      <c r="D191" s="14" t="s">
        <v>28</v>
      </c>
      <c r="E191" s="15">
        <v>1200</v>
      </c>
      <c r="F191" s="15">
        <v>0</v>
      </c>
      <c r="G191" s="16">
        <f t="shared" si="4"/>
        <v>0</v>
      </c>
    </row>
    <row r="192" spans="1:7" ht="22.5" x14ac:dyDescent="0.2">
      <c r="A192" s="33"/>
      <c r="B192" s="13"/>
      <c r="C192" s="13">
        <v>4440</v>
      </c>
      <c r="D192" s="14" t="s">
        <v>22</v>
      </c>
      <c r="E192" s="15">
        <v>28363</v>
      </c>
      <c r="F192" s="15">
        <v>21270.69</v>
      </c>
      <c r="G192" s="16">
        <f t="shared" si="4"/>
        <v>74.994499876599789</v>
      </c>
    </row>
    <row r="193" spans="1:7" ht="22.5" customHeight="1" x14ac:dyDescent="0.2">
      <c r="A193" s="34"/>
      <c r="B193" s="19">
        <v>80195</v>
      </c>
      <c r="C193" s="19" t="s">
        <v>3</v>
      </c>
      <c r="D193" s="20" t="s">
        <v>12</v>
      </c>
      <c r="E193" s="15">
        <f>SUM(E191:E192)</f>
        <v>29563</v>
      </c>
      <c r="F193" s="21">
        <f>SUM(F191:F192)</f>
        <v>21270.69</v>
      </c>
      <c r="G193" s="16">
        <f t="shared" si="4"/>
        <v>71.950377160639988</v>
      </c>
    </row>
    <row r="194" spans="1:7" ht="22.5" customHeight="1" x14ac:dyDescent="0.2">
      <c r="A194" s="35">
        <v>801</v>
      </c>
      <c r="B194" s="24"/>
      <c r="C194" s="24" t="s">
        <v>4</v>
      </c>
      <c r="D194" s="25" t="s">
        <v>54</v>
      </c>
      <c r="E194" s="26">
        <f>SUM(E125,E146,E149,E169,E174,E178,E190,E193)</f>
        <v>6099638</v>
      </c>
      <c r="F194" s="26">
        <f>SUM(F125,F146,F149,F169,F174,F178,F190,F193)</f>
        <v>2867419.2299999995</v>
      </c>
      <c r="G194" s="16">
        <f t="shared" si="4"/>
        <v>47.009662376685299</v>
      </c>
    </row>
    <row r="195" spans="1:7" x14ac:dyDescent="0.2">
      <c r="A195" s="33">
        <v>851</v>
      </c>
      <c r="B195" s="13">
        <v>85153</v>
      </c>
      <c r="C195" s="13">
        <v>4300</v>
      </c>
      <c r="D195" s="14" t="s">
        <v>15</v>
      </c>
      <c r="E195" s="15">
        <v>500</v>
      </c>
      <c r="F195" s="15">
        <v>500</v>
      </c>
      <c r="G195" s="16">
        <f t="shared" si="4"/>
        <v>100</v>
      </c>
    </row>
    <row r="196" spans="1:7" ht="22.5" customHeight="1" x14ac:dyDescent="0.2">
      <c r="A196" s="34"/>
      <c r="B196" s="19">
        <v>85153</v>
      </c>
      <c r="C196" s="19" t="s">
        <v>3</v>
      </c>
      <c r="D196" s="20" t="s">
        <v>55</v>
      </c>
      <c r="E196" s="21">
        <f>SUM(E195)</f>
        <v>500</v>
      </c>
      <c r="F196" s="21">
        <f>SUM(F195)</f>
        <v>500</v>
      </c>
      <c r="G196" s="16">
        <f t="shared" si="4"/>
        <v>100</v>
      </c>
    </row>
    <row r="197" spans="1:7" ht="35.25" customHeight="1" x14ac:dyDescent="0.2">
      <c r="A197" s="33">
        <v>851</v>
      </c>
      <c r="B197" s="13">
        <v>85154</v>
      </c>
      <c r="C197" s="13">
        <v>2810</v>
      </c>
      <c r="D197" s="14" t="s">
        <v>112</v>
      </c>
      <c r="E197" s="15">
        <v>7000</v>
      </c>
      <c r="F197" s="15">
        <v>7000</v>
      </c>
      <c r="G197" s="16">
        <f t="shared" si="4"/>
        <v>100</v>
      </c>
    </row>
    <row r="198" spans="1:7" x14ac:dyDescent="0.2">
      <c r="A198" s="33"/>
      <c r="B198" s="13"/>
      <c r="C198" s="13">
        <v>4110</v>
      </c>
      <c r="D198" s="14" t="s">
        <v>20</v>
      </c>
      <c r="E198" s="15">
        <v>1411</v>
      </c>
      <c r="F198" s="15">
        <v>1410.75</v>
      </c>
      <c r="G198" s="16">
        <f t="shared" si="4"/>
        <v>99.982282069454286</v>
      </c>
    </row>
    <row r="199" spans="1:7" x14ac:dyDescent="0.2">
      <c r="A199" s="33"/>
      <c r="B199" s="13"/>
      <c r="C199" s="13">
        <v>4120</v>
      </c>
      <c r="D199" s="14" t="s">
        <v>21</v>
      </c>
      <c r="E199" s="15">
        <v>200</v>
      </c>
      <c r="F199" s="15">
        <v>0</v>
      </c>
      <c r="G199" s="16">
        <f t="shared" ref="G199:G264" si="5">(F199/E199)*100</f>
        <v>0</v>
      </c>
    </row>
    <row r="200" spans="1:7" x14ac:dyDescent="0.2">
      <c r="A200" s="33"/>
      <c r="B200" s="13"/>
      <c r="C200" s="13">
        <v>4170</v>
      </c>
      <c r="D200" s="14" t="s">
        <v>28</v>
      </c>
      <c r="E200" s="15">
        <v>8250</v>
      </c>
      <c r="F200" s="15">
        <v>8250</v>
      </c>
      <c r="G200" s="16">
        <f t="shared" si="5"/>
        <v>100</v>
      </c>
    </row>
    <row r="201" spans="1:7" x14ac:dyDescent="0.2">
      <c r="A201" s="33"/>
      <c r="B201" s="13"/>
      <c r="C201" s="13">
        <v>4210</v>
      </c>
      <c r="D201" s="14" t="s">
        <v>10</v>
      </c>
      <c r="E201" s="15">
        <v>1000</v>
      </c>
      <c r="F201" s="15">
        <v>0</v>
      </c>
      <c r="G201" s="16">
        <f t="shared" si="5"/>
        <v>0</v>
      </c>
    </row>
    <row r="202" spans="1:7" x14ac:dyDescent="0.2">
      <c r="A202" s="33"/>
      <c r="B202" s="13"/>
      <c r="C202" s="13">
        <v>4300</v>
      </c>
      <c r="D202" s="14" t="s">
        <v>15</v>
      </c>
      <c r="E202" s="15">
        <v>18139</v>
      </c>
      <c r="F202" s="15">
        <v>5964.84</v>
      </c>
      <c r="G202" s="16">
        <f t="shared" si="5"/>
        <v>32.884061965929767</v>
      </c>
    </row>
    <row r="203" spans="1:7" ht="22.5" customHeight="1" x14ac:dyDescent="0.2">
      <c r="A203" s="34"/>
      <c r="B203" s="19">
        <v>85154</v>
      </c>
      <c r="C203" s="19" t="s">
        <v>3</v>
      </c>
      <c r="D203" s="20" t="s">
        <v>57</v>
      </c>
      <c r="E203" s="21">
        <f>SUM(E197:E202)</f>
        <v>36000</v>
      </c>
      <c r="F203" s="21">
        <f>SUM(F197:F202)</f>
        <v>22625.59</v>
      </c>
      <c r="G203" s="16">
        <f t="shared" si="5"/>
        <v>62.848861111111113</v>
      </c>
    </row>
    <row r="204" spans="1:7" s="2" customFormat="1" ht="57" customHeight="1" x14ac:dyDescent="0.2">
      <c r="A204" s="33">
        <v>851</v>
      </c>
      <c r="B204" s="13">
        <v>85195</v>
      </c>
      <c r="C204" s="13">
        <v>6220</v>
      </c>
      <c r="D204" s="14" t="s">
        <v>120</v>
      </c>
      <c r="E204" s="15">
        <v>78895</v>
      </c>
      <c r="F204" s="15">
        <v>0</v>
      </c>
      <c r="G204" s="16">
        <f t="shared" si="5"/>
        <v>0</v>
      </c>
    </row>
    <row r="205" spans="1:7" ht="22.5" customHeight="1" x14ac:dyDescent="0.2">
      <c r="A205" s="34"/>
      <c r="B205" s="19">
        <v>85195</v>
      </c>
      <c r="C205" s="19" t="s">
        <v>3</v>
      </c>
      <c r="D205" s="20" t="s">
        <v>121</v>
      </c>
      <c r="E205" s="21">
        <f>SUM(E204)</f>
        <v>78895</v>
      </c>
      <c r="F205" s="21">
        <f>SUM(F204)</f>
        <v>0</v>
      </c>
      <c r="G205" s="16">
        <f t="shared" si="5"/>
        <v>0</v>
      </c>
    </row>
    <row r="206" spans="1:7" ht="22.5" customHeight="1" x14ac:dyDescent="0.2">
      <c r="A206" s="35">
        <v>851</v>
      </c>
      <c r="B206" s="24"/>
      <c r="C206" s="24" t="s">
        <v>4</v>
      </c>
      <c r="D206" s="25" t="s">
        <v>58</v>
      </c>
      <c r="E206" s="26">
        <f>SUM(E196,E203,E205)</f>
        <v>115395</v>
      </c>
      <c r="F206" s="26">
        <f>SUM(F196,F203,F205)</f>
        <v>23125.59</v>
      </c>
      <c r="G206" s="16">
        <f t="shared" si="5"/>
        <v>20.040374366307031</v>
      </c>
    </row>
    <row r="207" spans="1:7" ht="35.25" customHeight="1" x14ac:dyDescent="0.2">
      <c r="A207" s="33">
        <v>852</v>
      </c>
      <c r="B207" s="13">
        <v>85202</v>
      </c>
      <c r="C207" s="13">
        <v>4330</v>
      </c>
      <c r="D207" s="14" t="s">
        <v>59</v>
      </c>
      <c r="E207" s="15">
        <v>62428.1</v>
      </c>
      <c r="F207" s="15">
        <v>35375.99</v>
      </c>
      <c r="G207" s="16">
        <f t="shared" si="5"/>
        <v>56.666773456183996</v>
      </c>
    </row>
    <row r="208" spans="1:7" ht="19.5" customHeight="1" x14ac:dyDescent="0.2">
      <c r="A208" s="34"/>
      <c r="B208" s="19">
        <v>85202</v>
      </c>
      <c r="C208" s="19" t="s">
        <v>3</v>
      </c>
      <c r="D208" s="20" t="s">
        <v>60</v>
      </c>
      <c r="E208" s="21">
        <f>SUM(E207)</f>
        <v>62428.1</v>
      </c>
      <c r="F208" s="21">
        <f>SUM(F207)</f>
        <v>35375.99</v>
      </c>
      <c r="G208" s="16">
        <f t="shared" si="5"/>
        <v>56.666773456183996</v>
      </c>
    </row>
    <row r="209" spans="1:7" s="2" customFormat="1" ht="12.75" customHeight="1" x14ac:dyDescent="0.2">
      <c r="A209" s="33">
        <v>852</v>
      </c>
      <c r="B209" s="13">
        <v>85204</v>
      </c>
      <c r="C209" s="13">
        <v>4300</v>
      </c>
      <c r="D209" s="14" t="s">
        <v>15</v>
      </c>
      <c r="E209" s="15">
        <v>2000</v>
      </c>
      <c r="F209" s="15">
        <v>1158</v>
      </c>
      <c r="G209" s="16">
        <f t="shared" si="5"/>
        <v>57.9</v>
      </c>
    </row>
    <row r="210" spans="1:7" ht="22.5" customHeight="1" x14ac:dyDescent="0.2">
      <c r="A210" s="34"/>
      <c r="B210" s="19">
        <v>85204</v>
      </c>
      <c r="C210" s="19" t="s">
        <v>3</v>
      </c>
      <c r="D210" s="20" t="s">
        <v>87</v>
      </c>
      <c r="E210" s="21">
        <f>SUM(E209:E209)</f>
        <v>2000</v>
      </c>
      <c r="F210" s="21">
        <f>SUM(F209:F209)</f>
        <v>1158</v>
      </c>
      <c r="G210" s="16">
        <f t="shared" si="5"/>
        <v>57.9</v>
      </c>
    </row>
    <row r="211" spans="1:7" s="2" customFormat="1" ht="12.75" customHeight="1" x14ac:dyDescent="0.2">
      <c r="A211" s="33">
        <v>852</v>
      </c>
      <c r="B211" s="13">
        <v>85206</v>
      </c>
      <c r="C211" s="13">
        <v>4110</v>
      </c>
      <c r="D211" s="14" t="s">
        <v>20</v>
      </c>
      <c r="E211" s="15">
        <v>3398</v>
      </c>
      <c r="F211" s="15">
        <v>0</v>
      </c>
      <c r="G211" s="16">
        <f t="shared" si="5"/>
        <v>0</v>
      </c>
    </row>
    <row r="212" spans="1:7" s="2" customFormat="1" ht="12.75" customHeight="1" x14ac:dyDescent="0.2">
      <c r="A212" s="33"/>
      <c r="B212" s="13"/>
      <c r="C212" s="13">
        <v>4120</v>
      </c>
      <c r="D212" s="14" t="s">
        <v>21</v>
      </c>
      <c r="E212" s="15">
        <v>458</v>
      </c>
      <c r="F212" s="15">
        <v>0</v>
      </c>
      <c r="G212" s="16">
        <f t="shared" si="5"/>
        <v>0</v>
      </c>
    </row>
    <row r="213" spans="1:7" s="2" customFormat="1" ht="22.5" customHeight="1" x14ac:dyDescent="0.2">
      <c r="A213" s="33"/>
      <c r="B213" s="13"/>
      <c r="C213" s="13">
        <v>4170</v>
      </c>
      <c r="D213" s="14" t="s">
        <v>28</v>
      </c>
      <c r="E213" s="15">
        <v>18676</v>
      </c>
      <c r="F213" s="15">
        <v>0</v>
      </c>
      <c r="G213" s="16">
        <f t="shared" si="5"/>
        <v>0</v>
      </c>
    </row>
    <row r="214" spans="1:7" ht="22.5" customHeight="1" x14ac:dyDescent="0.2">
      <c r="A214" s="34"/>
      <c r="B214" s="19">
        <v>85206</v>
      </c>
      <c r="C214" s="19" t="s">
        <v>3</v>
      </c>
      <c r="D214" s="20" t="s">
        <v>103</v>
      </c>
      <c r="E214" s="21">
        <f>SUM(E211:E213)</f>
        <v>22532</v>
      </c>
      <c r="F214" s="21">
        <f>SUM(F211:F213)</f>
        <v>0</v>
      </c>
      <c r="G214" s="16">
        <f t="shared" si="5"/>
        <v>0</v>
      </c>
    </row>
    <row r="215" spans="1:7" ht="67.5" x14ac:dyDescent="0.2">
      <c r="A215" s="33">
        <v>852</v>
      </c>
      <c r="B215" s="13">
        <v>85212</v>
      </c>
      <c r="C215" s="13">
        <v>2910</v>
      </c>
      <c r="D215" s="14" t="s">
        <v>122</v>
      </c>
      <c r="E215" s="15">
        <v>7000</v>
      </c>
      <c r="F215" s="15">
        <v>723.4</v>
      </c>
      <c r="G215" s="16">
        <f t="shared" si="5"/>
        <v>10.334285714285715</v>
      </c>
    </row>
    <row r="216" spans="1:7" x14ac:dyDescent="0.2">
      <c r="A216" s="33"/>
      <c r="B216" s="13"/>
      <c r="C216" s="13">
        <v>3110</v>
      </c>
      <c r="D216" s="14" t="s">
        <v>56</v>
      </c>
      <c r="E216" s="15">
        <v>1494690</v>
      </c>
      <c r="F216" s="15">
        <v>768350.1</v>
      </c>
      <c r="G216" s="16">
        <f t="shared" si="5"/>
        <v>51.405314814443123</v>
      </c>
    </row>
    <row r="217" spans="1:7" x14ac:dyDescent="0.2">
      <c r="A217" s="33"/>
      <c r="B217" s="13"/>
      <c r="C217" s="13">
        <v>4010</v>
      </c>
      <c r="D217" s="14" t="s">
        <v>18</v>
      </c>
      <c r="E217" s="15">
        <v>29000</v>
      </c>
      <c r="F217" s="15">
        <v>14601</v>
      </c>
      <c r="G217" s="16">
        <f t="shared" si="5"/>
        <v>50.348275862068967</v>
      </c>
    </row>
    <row r="218" spans="1:7" x14ac:dyDescent="0.2">
      <c r="A218" s="33"/>
      <c r="B218" s="13"/>
      <c r="C218" s="13">
        <v>4040</v>
      </c>
      <c r="D218" s="14" t="s">
        <v>19</v>
      </c>
      <c r="E218" s="15">
        <v>2000</v>
      </c>
      <c r="F218" s="15">
        <v>2000</v>
      </c>
      <c r="G218" s="16">
        <f t="shared" si="5"/>
        <v>100</v>
      </c>
    </row>
    <row r="219" spans="1:7" x14ac:dyDescent="0.2">
      <c r="A219" s="33"/>
      <c r="B219" s="13"/>
      <c r="C219" s="13">
        <v>4110</v>
      </c>
      <c r="D219" s="14" t="s">
        <v>20</v>
      </c>
      <c r="E219" s="15">
        <v>6000</v>
      </c>
      <c r="F219" s="15">
        <v>5004.34</v>
      </c>
      <c r="G219" s="16">
        <f t="shared" si="5"/>
        <v>83.405666666666662</v>
      </c>
    </row>
    <row r="220" spans="1:7" x14ac:dyDescent="0.2">
      <c r="A220" s="33"/>
      <c r="B220" s="13"/>
      <c r="C220" s="13">
        <v>4120</v>
      </c>
      <c r="D220" s="14" t="s">
        <v>21</v>
      </c>
      <c r="E220" s="15">
        <v>720</v>
      </c>
      <c r="F220" s="15">
        <v>453.69</v>
      </c>
      <c r="G220" s="16">
        <f t="shared" si="5"/>
        <v>63.012500000000003</v>
      </c>
    </row>
    <row r="221" spans="1:7" x14ac:dyDescent="0.2">
      <c r="A221" s="33"/>
      <c r="B221" s="13"/>
      <c r="C221" s="13">
        <v>4210</v>
      </c>
      <c r="D221" s="14" t="s">
        <v>10</v>
      </c>
      <c r="E221" s="15">
        <v>2780</v>
      </c>
      <c r="F221" s="15">
        <v>0</v>
      </c>
      <c r="G221" s="16">
        <f t="shared" si="5"/>
        <v>0</v>
      </c>
    </row>
    <row r="222" spans="1:7" x14ac:dyDescent="0.2">
      <c r="A222" s="33"/>
      <c r="B222" s="13"/>
      <c r="C222" s="13">
        <v>4300</v>
      </c>
      <c r="D222" s="14" t="s">
        <v>15</v>
      </c>
      <c r="E222" s="15">
        <v>2000</v>
      </c>
      <c r="F222" s="15">
        <v>1923.51</v>
      </c>
      <c r="G222" s="16">
        <f t="shared" si="5"/>
        <v>96.1755</v>
      </c>
    </row>
    <row r="223" spans="1:7" x14ac:dyDescent="0.2">
      <c r="A223" s="33"/>
      <c r="B223" s="13"/>
      <c r="C223" s="13">
        <v>4410</v>
      </c>
      <c r="D223" s="14" t="s">
        <v>26</v>
      </c>
      <c r="E223" s="15">
        <v>500</v>
      </c>
      <c r="F223" s="15">
        <v>305.8</v>
      </c>
      <c r="G223" s="16">
        <f t="shared" si="5"/>
        <v>61.160000000000004</v>
      </c>
    </row>
    <row r="224" spans="1:7" ht="22.5" x14ac:dyDescent="0.2">
      <c r="A224" s="33"/>
      <c r="B224" s="13"/>
      <c r="C224" s="13">
        <v>4440</v>
      </c>
      <c r="D224" s="14" t="s">
        <v>22</v>
      </c>
      <c r="E224" s="15">
        <v>1100</v>
      </c>
      <c r="F224" s="15">
        <v>820.45</v>
      </c>
      <c r="G224" s="16">
        <f t="shared" si="5"/>
        <v>74.586363636363643</v>
      </c>
    </row>
    <row r="225" spans="1:7" x14ac:dyDescent="0.2">
      <c r="A225" s="33"/>
      <c r="B225" s="13"/>
      <c r="C225" s="13">
        <v>4580</v>
      </c>
      <c r="D225" s="14" t="s">
        <v>123</v>
      </c>
      <c r="E225" s="15">
        <v>3860</v>
      </c>
      <c r="F225" s="15">
        <v>2260.84</v>
      </c>
      <c r="G225" s="16">
        <f t="shared" si="5"/>
        <v>58.570984455958552</v>
      </c>
    </row>
    <row r="226" spans="1:7" ht="22.5" x14ac:dyDescent="0.2">
      <c r="A226" s="33"/>
      <c r="B226" s="13"/>
      <c r="C226" s="13">
        <v>4610</v>
      </c>
      <c r="D226" s="14" t="s">
        <v>124</v>
      </c>
      <c r="E226" s="15">
        <v>170</v>
      </c>
      <c r="F226" s="15">
        <v>3.3</v>
      </c>
      <c r="G226" s="16">
        <f t="shared" si="5"/>
        <v>1.9411764705882351</v>
      </c>
    </row>
    <row r="227" spans="1:7" ht="22.5" x14ac:dyDescent="0.2">
      <c r="A227" s="33"/>
      <c r="B227" s="13"/>
      <c r="C227" s="13">
        <v>4700</v>
      </c>
      <c r="D227" s="14" t="s">
        <v>33</v>
      </c>
      <c r="E227" s="15">
        <v>680</v>
      </c>
      <c r="F227" s="15">
        <v>0</v>
      </c>
      <c r="G227" s="16">
        <f t="shared" si="5"/>
        <v>0</v>
      </c>
    </row>
    <row r="228" spans="1:7" ht="45" x14ac:dyDescent="0.2">
      <c r="A228" s="34"/>
      <c r="B228" s="19">
        <v>85212</v>
      </c>
      <c r="C228" s="19" t="s">
        <v>3</v>
      </c>
      <c r="D228" s="20" t="s">
        <v>61</v>
      </c>
      <c r="E228" s="21">
        <f>SUM(E215:E227)</f>
        <v>1550500</v>
      </c>
      <c r="F228" s="21">
        <f>SUM(F215:F227)</f>
        <v>796446.42999999993</v>
      </c>
      <c r="G228" s="16">
        <f t="shared" si="5"/>
        <v>51.36707062237987</v>
      </c>
    </row>
    <row r="229" spans="1:7" ht="12.75" customHeight="1" x14ac:dyDescent="0.2">
      <c r="A229" s="33">
        <v>852</v>
      </c>
      <c r="B229" s="13">
        <v>85213</v>
      </c>
      <c r="C229" s="13">
        <v>4130</v>
      </c>
      <c r="D229" s="14" t="s">
        <v>104</v>
      </c>
      <c r="E229" s="15">
        <v>3400</v>
      </c>
      <c r="F229" s="15">
        <v>1491.27</v>
      </c>
      <c r="G229" s="16">
        <f t="shared" si="5"/>
        <v>43.860882352941175</v>
      </c>
    </row>
    <row r="230" spans="1:7" ht="36.75" customHeight="1" x14ac:dyDescent="0.2">
      <c r="A230" s="34"/>
      <c r="B230" s="19">
        <v>85213</v>
      </c>
      <c r="C230" s="19" t="s">
        <v>3</v>
      </c>
      <c r="D230" s="20" t="s">
        <v>62</v>
      </c>
      <c r="E230" s="21">
        <f>SUM(E229)</f>
        <v>3400</v>
      </c>
      <c r="F230" s="21">
        <f>SUM(F229)</f>
        <v>1491.27</v>
      </c>
      <c r="G230" s="16">
        <f t="shared" si="5"/>
        <v>43.860882352941175</v>
      </c>
    </row>
    <row r="231" spans="1:7" ht="67.5" x14ac:dyDescent="0.2">
      <c r="A231" s="33">
        <v>852</v>
      </c>
      <c r="B231" s="13">
        <v>85214</v>
      </c>
      <c r="C231" s="13">
        <v>2910</v>
      </c>
      <c r="D231" s="14" t="s">
        <v>122</v>
      </c>
      <c r="E231" s="15">
        <v>4500</v>
      </c>
      <c r="F231" s="15">
        <v>0</v>
      </c>
      <c r="G231" s="16">
        <f t="shared" si="5"/>
        <v>0</v>
      </c>
    </row>
    <row r="232" spans="1:7" x14ac:dyDescent="0.2">
      <c r="A232" s="33"/>
      <c r="B232" s="13"/>
      <c r="C232" s="13">
        <v>3110</v>
      </c>
      <c r="D232" s="14" t="s">
        <v>56</v>
      </c>
      <c r="E232" s="15">
        <v>35000</v>
      </c>
      <c r="F232" s="15">
        <v>15995.96</v>
      </c>
      <c r="G232" s="16">
        <f t="shared" si="5"/>
        <v>45.702742857142852</v>
      </c>
    </row>
    <row r="233" spans="1:7" x14ac:dyDescent="0.2">
      <c r="A233" s="33"/>
      <c r="B233" s="13"/>
      <c r="C233" s="13">
        <v>4580</v>
      </c>
      <c r="D233" s="14" t="s">
        <v>123</v>
      </c>
      <c r="E233" s="15">
        <v>500</v>
      </c>
      <c r="F233" s="15">
        <v>0</v>
      </c>
      <c r="G233" s="16">
        <f t="shared" si="5"/>
        <v>0</v>
      </c>
    </row>
    <row r="234" spans="1:7" ht="22.5" x14ac:dyDescent="0.2">
      <c r="A234" s="34"/>
      <c r="B234" s="19">
        <v>85214</v>
      </c>
      <c r="C234" s="19" t="s">
        <v>3</v>
      </c>
      <c r="D234" s="20" t="s">
        <v>63</v>
      </c>
      <c r="E234" s="21">
        <f>SUM(E231:E233)</f>
        <v>40000</v>
      </c>
      <c r="F234" s="21">
        <f>SUM(F231:F233)</f>
        <v>15995.96</v>
      </c>
      <c r="G234" s="16">
        <f t="shared" si="5"/>
        <v>39.989899999999999</v>
      </c>
    </row>
    <row r="235" spans="1:7" ht="67.5" x14ac:dyDescent="0.2">
      <c r="A235" s="33">
        <v>852</v>
      </c>
      <c r="B235" s="13">
        <v>85216</v>
      </c>
      <c r="C235" s="13">
        <v>2910</v>
      </c>
      <c r="D235" s="14" t="s">
        <v>122</v>
      </c>
      <c r="E235" s="15">
        <v>4500</v>
      </c>
      <c r="F235" s="15">
        <v>100</v>
      </c>
      <c r="G235" s="16">
        <f t="shared" si="5"/>
        <v>2.2222222222222223</v>
      </c>
    </row>
    <row r="236" spans="1:7" x14ac:dyDescent="0.2">
      <c r="A236" s="33"/>
      <c r="B236" s="13"/>
      <c r="C236" s="13">
        <v>3110</v>
      </c>
      <c r="D236" s="14" t="s">
        <v>56</v>
      </c>
      <c r="E236" s="15">
        <v>20500</v>
      </c>
      <c r="F236" s="15">
        <v>18302.650000000001</v>
      </c>
      <c r="G236" s="16">
        <f t="shared" si="5"/>
        <v>89.281219512195136</v>
      </c>
    </row>
    <row r="237" spans="1:7" x14ac:dyDescent="0.2">
      <c r="A237" s="33"/>
      <c r="B237" s="13"/>
      <c r="C237" s="13">
        <v>4580</v>
      </c>
      <c r="D237" s="14" t="s">
        <v>123</v>
      </c>
      <c r="E237" s="15">
        <v>500</v>
      </c>
      <c r="F237" s="15">
        <v>0</v>
      </c>
      <c r="G237" s="16">
        <f t="shared" ref="G237" si="6">(F237/E237)*100</f>
        <v>0</v>
      </c>
    </row>
    <row r="238" spans="1:7" ht="22.5" customHeight="1" x14ac:dyDescent="0.2">
      <c r="A238" s="34"/>
      <c r="B238" s="19">
        <v>85216</v>
      </c>
      <c r="C238" s="19" t="s">
        <v>3</v>
      </c>
      <c r="D238" s="20" t="s">
        <v>74</v>
      </c>
      <c r="E238" s="21">
        <f>SUM(E235:E237)</f>
        <v>25500</v>
      </c>
      <c r="F238" s="21">
        <f>SUM(F235:F237)</f>
        <v>18402.650000000001</v>
      </c>
      <c r="G238" s="16">
        <f t="shared" si="5"/>
        <v>72.167254901960789</v>
      </c>
    </row>
    <row r="239" spans="1:7" x14ac:dyDescent="0.2">
      <c r="A239" s="33">
        <v>852</v>
      </c>
      <c r="B239" s="13">
        <v>85219</v>
      </c>
      <c r="C239" s="13">
        <v>4010</v>
      </c>
      <c r="D239" s="14" t="s">
        <v>18</v>
      </c>
      <c r="E239" s="15">
        <v>117873</v>
      </c>
      <c r="F239" s="15">
        <v>56253</v>
      </c>
      <c r="G239" s="16">
        <f t="shared" si="5"/>
        <v>47.723397215647353</v>
      </c>
    </row>
    <row r="240" spans="1:7" x14ac:dyDescent="0.2">
      <c r="A240" s="33"/>
      <c r="B240" s="13"/>
      <c r="C240" s="13">
        <v>4040</v>
      </c>
      <c r="D240" s="14" t="s">
        <v>19</v>
      </c>
      <c r="E240" s="15">
        <v>12020</v>
      </c>
      <c r="F240" s="15">
        <v>12013.32</v>
      </c>
      <c r="G240" s="16">
        <f t="shared" si="5"/>
        <v>99.944425956738769</v>
      </c>
    </row>
    <row r="241" spans="1:7" x14ac:dyDescent="0.2">
      <c r="A241" s="33"/>
      <c r="B241" s="13"/>
      <c r="C241" s="13">
        <v>4110</v>
      </c>
      <c r="D241" s="14" t="s">
        <v>20</v>
      </c>
      <c r="E241" s="15">
        <v>21769</v>
      </c>
      <c r="F241" s="15">
        <v>12746.96</v>
      </c>
      <c r="G241" s="16">
        <f t="shared" si="5"/>
        <v>58.555560659653629</v>
      </c>
    </row>
    <row r="242" spans="1:7" x14ac:dyDescent="0.2">
      <c r="A242" s="33"/>
      <c r="B242" s="13"/>
      <c r="C242" s="13">
        <v>4120</v>
      </c>
      <c r="D242" s="14" t="s">
        <v>21</v>
      </c>
      <c r="E242" s="15">
        <v>3740</v>
      </c>
      <c r="F242" s="15">
        <v>893.44</v>
      </c>
      <c r="G242" s="16">
        <f t="shared" si="5"/>
        <v>23.888770053475938</v>
      </c>
    </row>
    <row r="243" spans="1:7" x14ac:dyDescent="0.2">
      <c r="A243" s="33"/>
      <c r="B243" s="13"/>
      <c r="C243" s="13">
        <v>4170</v>
      </c>
      <c r="D243" s="14" t="s">
        <v>28</v>
      </c>
      <c r="E243" s="15">
        <v>500</v>
      </c>
      <c r="F243" s="15">
        <v>0</v>
      </c>
      <c r="G243" s="16">
        <f t="shared" si="5"/>
        <v>0</v>
      </c>
    </row>
    <row r="244" spans="1:7" x14ac:dyDescent="0.2">
      <c r="A244" s="33"/>
      <c r="B244" s="13"/>
      <c r="C244" s="13">
        <v>4210</v>
      </c>
      <c r="D244" s="14" t="s">
        <v>10</v>
      </c>
      <c r="E244" s="15">
        <v>4000</v>
      </c>
      <c r="F244" s="15">
        <v>430.5</v>
      </c>
      <c r="G244" s="16">
        <f t="shared" si="5"/>
        <v>10.762499999999999</v>
      </c>
    </row>
    <row r="245" spans="1:7" x14ac:dyDescent="0.2">
      <c r="A245" s="33"/>
      <c r="B245" s="13"/>
      <c r="C245" s="13">
        <v>4280</v>
      </c>
      <c r="D245" s="14" t="s">
        <v>105</v>
      </c>
      <c r="E245" s="15">
        <v>150</v>
      </c>
      <c r="F245" s="15">
        <v>40</v>
      </c>
      <c r="G245" s="16">
        <f t="shared" si="5"/>
        <v>26.666666666666668</v>
      </c>
    </row>
    <row r="246" spans="1:7" x14ac:dyDescent="0.2">
      <c r="A246" s="33"/>
      <c r="B246" s="13"/>
      <c r="C246" s="13">
        <v>4300</v>
      </c>
      <c r="D246" s="14" t="s">
        <v>15</v>
      </c>
      <c r="E246" s="15">
        <v>4000</v>
      </c>
      <c r="F246" s="15">
        <v>1374.4</v>
      </c>
      <c r="G246" s="16">
        <f t="shared" si="5"/>
        <v>34.36</v>
      </c>
    </row>
    <row r="247" spans="1:7" ht="24.75" customHeight="1" x14ac:dyDescent="0.2">
      <c r="A247" s="33"/>
      <c r="B247" s="13"/>
      <c r="C247" s="13">
        <v>4360</v>
      </c>
      <c r="D247" s="14" t="s">
        <v>32</v>
      </c>
      <c r="E247" s="15">
        <v>360</v>
      </c>
      <c r="F247" s="15">
        <v>179.56</v>
      </c>
      <c r="G247" s="16">
        <f t="shared" si="5"/>
        <v>49.87777777777778</v>
      </c>
    </row>
    <row r="248" spans="1:7" x14ac:dyDescent="0.2">
      <c r="A248" s="33"/>
      <c r="B248" s="13"/>
      <c r="C248" s="13">
        <v>4410</v>
      </c>
      <c r="D248" s="14" t="s">
        <v>26</v>
      </c>
      <c r="E248" s="15">
        <v>2000</v>
      </c>
      <c r="F248" s="15">
        <v>1620.6</v>
      </c>
      <c r="G248" s="16">
        <f t="shared" si="5"/>
        <v>81.029999999999987</v>
      </c>
    </row>
    <row r="249" spans="1:7" ht="12" customHeight="1" x14ac:dyDescent="0.2">
      <c r="A249" s="33"/>
      <c r="B249" s="13"/>
      <c r="C249" s="13">
        <v>4430</v>
      </c>
      <c r="D249" s="14" t="s">
        <v>11</v>
      </c>
      <c r="E249" s="15">
        <v>600</v>
      </c>
      <c r="F249" s="15">
        <v>422</v>
      </c>
      <c r="G249" s="16">
        <f t="shared" si="5"/>
        <v>70.333333333333343</v>
      </c>
    </row>
    <row r="250" spans="1:7" ht="22.5" x14ac:dyDescent="0.2">
      <c r="A250" s="33"/>
      <c r="B250" s="13"/>
      <c r="C250" s="13">
        <v>4440</v>
      </c>
      <c r="D250" s="14" t="s">
        <v>22</v>
      </c>
      <c r="E250" s="15">
        <v>4000</v>
      </c>
      <c r="F250" s="15">
        <v>2748.5</v>
      </c>
      <c r="G250" s="16">
        <f t="shared" si="5"/>
        <v>68.712500000000006</v>
      </c>
    </row>
    <row r="251" spans="1:7" ht="22.5" x14ac:dyDescent="0.2">
      <c r="A251" s="33"/>
      <c r="B251" s="13"/>
      <c r="C251" s="13">
        <v>4700</v>
      </c>
      <c r="D251" s="14" t="s">
        <v>33</v>
      </c>
      <c r="E251" s="15">
        <v>1640</v>
      </c>
      <c r="F251" s="15">
        <v>360</v>
      </c>
      <c r="G251" s="16">
        <f t="shared" si="5"/>
        <v>21.951219512195124</v>
      </c>
    </row>
    <row r="252" spans="1:7" ht="22.5" customHeight="1" x14ac:dyDescent="0.2">
      <c r="A252" s="34"/>
      <c r="B252" s="19">
        <v>85219</v>
      </c>
      <c r="C252" s="19" t="s">
        <v>3</v>
      </c>
      <c r="D252" s="20" t="s">
        <v>64</v>
      </c>
      <c r="E252" s="21">
        <f>SUM(E239:E251)</f>
        <v>172652</v>
      </c>
      <c r="F252" s="21">
        <f>SUM(F239:F251)</f>
        <v>89082.28</v>
      </c>
      <c r="G252" s="16">
        <f t="shared" si="5"/>
        <v>51.596436762968281</v>
      </c>
    </row>
    <row r="253" spans="1:7" s="2" customFormat="1" x14ac:dyDescent="0.2">
      <c r="A253" s="33">
        <v>852</v>
      </c>
      <c r="B253" s="13">
        <v>85228</v>
      </c>
      <c r="C253" s="13">
        <v>4110</v>
      </c>
      <c r="D253" s="14" t="s">
        <v>20</v>
      </c>
      <c r="E253" s="15">
        <v>400</v>
      </c>
      <c r="F253" s="15">
        <v>0</v>
      </c>
      <c r="G253" s="16">
        <f t="shared" si="5"/>
        <v>0</v>
      </c>
    </row>
    <row r="254" spans="1:7" s="2" customFormat="1" x14ac:dyDescent="0.2">
      <c r="A254" s="33"/>
      <c r="B254" s="13"/>
      <c r="C254" s="13">
        <v>4120</v>
      </c>
      <c r="D254" s="14" t="s">
        <v>21</v>
      </c>
      <c r="E254" s="15">
        <v>150</v>
      </c>
      <c r="F254" s="15">
        <v>0</v>
      </c>
      <c r="G254" s="16">
        <f t="shared" si="5"/>
        <v>0</v>
      </c>
    </row>
    <row r="255" spans="1:7" s="2" customFormat="1" x14ac:dyDescent="0.2">
      <c r="A255" s="33"/>
      <c r="B255" s="13"/>
      <c r="C255" s="13">
        <v>4170</v>
      </c>
      <c r="D255" s="14" t="s">
        <v>28</v>
      </c>
      <c r="E255" s="15">
        <v>1000</v>
      </c>
      <c r="F255" s="15">
        <v>0</v>
      </c>
      <c r="G255" s="16">
        <f t="shared" si="5"/>
        <v>0</v>
      </c>
    </row>
    <row r="256" spans="1:7" ht="22.5" customHeight="1" x14ac:dyDescent="0.2">
      <c r="A256" s="34"/>
      <c r="B256" s="19">
        <v>85228</v>
      </c>
      <c r="C256" s="19" t="s">
        <v>3</v>
      </c>
      <c r="D256" s="20" t="s">
        <v>81</v>
      </c>
      <c r="E256" s="21">
        <f>SUM(E253:E255)</f>
        <v>1550</v>
      </c>
      <c r="F256" s="21">
        <f>SUM(F253:F255)</f>
        <v>0</v>
      </c>
      <c r="G256" s="16">
        <f t="shared" si="5"/>
        <v>0</v>
      </c>
    </row>
    <row r="257" spans="1:7" x14ac:dyDescent="0.2">
      <c r="A257" s="33">
        <v>852</v>
      </c>
      <c r="B257" s="13">
        <v>85295</v>
      </c>
      <c r="C257" s="13">
        <v>3110</v>
      </c>
      <c r="D257" s="14" t="s">
        <v>56</v>
      </c>
      <c r="E257" s="15">
        <v>67987</v>
      </c>
      <c r="F257" s="15">
        <v>36922.93</v>
      </c>
      <c r="G257" s="16">
        <f t="shared" si="5"/>
        <v>54.308809037021788</v>
      </c>
    </row>
    <row r="258" spans="1:7" x14ac:dyDescent="0.2">
      <c r="A258" s="33"/>
      <c r="B258" s="13"/>
      <c r="C258" s="13">
        <v>4110</v>
      </c>
      <c r="D258" s="14" t="s">
        <v>20</v>
      </c>
      <c r="E258" s="15">
        <v>1510</v>
      </c>
      <c r="F258" s="15">
        <v>1507.95</v>
      </c>
      <c r="G258" s="16">
        <f t="shared" si="5"/>
        <v>99.86423841059603</v>
      </c>
    </row>
    <row r="259" spans="1:7" x14ac:dyDescent="0.2">
      <c r="A259" s="33"/>
      <c r="B259" s="13"/>
      <c r="C259" s="13">
        <v>4120</v>
      </c>
      <c r="D259" s="14" t="s">
        <v>21</v>
      </c>
      <c r="E259" s="15">
        <v>250</v>
      </c>
      <c r="F259" s="15">
        <v>203.11</v>
      </c>
      <c r="G259" s="16">
        <f t="shared" si="5"/>
        <v>81.244</v>
      </c>
    </row>
    <row r="260" spans="1:7" x14ac:dyDescent="0.2">
      <c r="A260" s="33"/>
      <c r="B260" s="13"/>
      <c r="C260" s="13">
        <v>4170</v>
      </c>
      <c r="D260" s="14" t="s">
        <v>28</v>
      </c>
      <c r="E260" s="15">
        <v>8300</v>
      </c>
      <c r="F260" s="15">
        <v>8290</v>
      </c>
      <c r="G260" s="16">
        <f t="shared" si="5"/>
        <v>99.879518072289159</v>
      </c>
    </row>
    <row r="261" spans="1:7" x14ac:dyDescent="0.2">
      <c r="A261" s="33"/>
      <c r="B261" s="13"/>
      <c r="C261" s="13">
        <v>4210</v>
      </c>
      <c r="D261" s="14" t="s">
        <v>10</v>
      </c>
      <c r="E261" s="15">
        <v>232</v>
      </c>
      <c r="F261" s="15">
        <v>75.02</v>
      </c>
      <c r="G261" s="16">
        <f t="shared" si="5"/>
        <v>32.336206896551722</v>
      </c>
    </row>
    <row r="262" spans="1:7" x14ac:dyDescent="0.2">
      <c r="A262" s="33"/>
      <c r="B262" s="13"/>
      <c r="C262" s="13">
        <v>4300</v>
      </c>
      <c r="D262" s="14" t="s">
        <v>105</v>
      </c>
      <c r="E262" s="15">
        <v>505</v>
      </c>
      <c r="F262" s="15">
        <v>156.9</v>
      </c>
      <c r="G262" s="16">
        <f t="shared" si="5"/>
        <v>31.06930693069307</v>
      </c>
    </row>
    <row r="263" spans="1:7" ht="22.5" customHeight="1" x14ac:dyDescent="0.2">
      <c r="A263" s="34"/>
      <c r="B263" s="19">
        <v>85295</v>
      </c>
      <c r="C263" s="19" t="s">
        <v>3</v>
      </c>
      <c r="D263" s="20" t="s">
        <v>12</v>
      </c>
      <c r="E263" s="21">
        <f>SUM(E257:E262)</f>
        <v>78784</v>
      </c>
      <c r="F263" s="21">
        <f>SUM(F257:F262)</f>
        <v>47155.909999999996</v>
      </c>
      <c r="G263" s="16">
        <f t="shared" si="5"/>
        <v>59.85467861494719</v>
      </c>
    </row>
    <row r="264" spans="1:7" ht="22.5" customHeight="1" x14ac:dyDescent="0.2">
      <c r="A264" s="35">
        <v>852</v>
      </c>
      <c r="B264" s="24"/>
      <c r="C264" s="24" t="s">
        <v>4</v>
      </c>
      <c r="D264" s="25" t="s">
        <v>65</v>
      </c>
      <c r="E264" s="26">
        <f>SUM(E208,E210,E214,E228,E230,E234,E238,E252,E256,E263)</f>
        <v>1959346.1</v>
      </c>
      <c r="F264" s="26">
        <f>SUM(F208,F210,F214,F228,F230,F234,F238,F252,F256,F263)</f>
        <v>1005108.49</v>
      </c>
      <c r="G264" s="16">
        <f t="shared" si="5"/>
        <v>51.298159625805773</v>
      </c>
    </row>
    <row r="265" spans="1:7" ht="12.75" customHeight="1" x14ac:dyDescent="0.2">
      <c r="A265" s="33">
        <v>853</v>
      </c>
      <c r="B265" s="13">
        <v>85395</v>
      </c>
      <c r="C265" s="13">
        <v>3119</v>
      </c>
      <c r="D265" s="14" t="s">
        <v>56</v>
      </c>
      <c r="E265" s="15">
        <v>7875</v>
      </c>
      <c r="F265" s="15">
        <v>3150</v>
      </c>
      <c r="G265" s="16">
        <f t="shared" ref="G265:G313" si="7">(F265/E265)*100</f>
        <v>40</v>
      </c>
    </row>
    <row r="266" spans="1:7" ht="12.75" customHeight="1" x14ac:dyDescent="0.2">
      <c r="A266" s="33"/>
      <c r="B266" s="13"/>
      <c r="C266" s="13">
        <v>4017</v>
      </c>
      <c r="D266" s="14" t="s">
        <v>18</v>
      </c>
      <c r="E266" s="15">
        <v>26116.37</v>
      </c>
      <c r="F266" s="15">
        <v>13222.97</v>
      </c>
      <c r="G266" s="16">
        <f t="shared" si="7"/>
        <v>50.630964410444477</v>
      </c>
    </row>
    <row r="267" spans="1:7" ht="12.75" customHeight="1" x14ac:dyDescent="0.2">
      <c r="A267" s="33"/>
      <c r="B267" s="13"/>
      <c r="C267" s="13">
        <v>4019</v>
      </c>
      <c r="D267" s="14" t="s">
        <v>18</v>
      </c>
      <c r="E267" s="15">
        <v>1382.63</v>
      </c>
      <c r="F267" s="15">
        <v>683.23</v>
      </c>
      <c r="G267" s="16">
        <f t="shared" si="7"/>
        <v>49.415244859434551</v>
      </c>
    </row>
    <row r="268" spans="1:7" x14ac:dyDescent="0.2">
      <c r="A268" s="33"/>
      <c r="B268" s="13"/>
      <c r="C268" s="13">
        <v>4117</v>
      </c>
      <c r="D268" s="14" t="s">
        <v>20</v>
      </c>
      <c r="E268" s="15">
        <v>4750.5</v>
      </c>
      <c r="F268" s="15">
        <v>2030.13</v>
      </c>
      <c r="G268" s="16">
        <f t="shared" si="7"/>
        <v>42.735080517840231</v>
      </c>
    </row>
    <row r="269" spans="1:7" x14ac:dyDescent="0.2">
      <c r="A269" s="33"/>
      <c r="B269" s="13"/>
      <c r="C269" s="13">
        <v>4119</v>
      </c>
      <c r="D269" s="14" t="s">
        <v>20</v>
      </c>
      <c r="E269" s="15">
        <v>251.5</v>
      </c>
      <c r="F269" s="15">
        <v>107.45</v>
      </c>
      <c r="G269" s="16">
        <f t="shared" si="7"/>
        <v>42.72365805168986</v>
      </c>
    </row>
    <row r="270" spans="1:7" x14ac:dyDescent="0.2">
      <c r="A270" s="33"/>
      <c r="B270" s="13"/>
      <c r="C270" s="13">
        <v>4127</v>
      </c>
      <c r="D270" s="14" t="s">
        <v>21</v>
      </c>
      <c r="E270" s="15">
        <v>640.12</v>
      </c>
      <c r="F270" s="15">
        <v>296.75</v>
      </c>
      <c r="G270" s="16">
        <f t="shared" si="7"/>
        <v>46.358495282134598</v>
      </c>
    </row>
    <row r="271" spans="1:7" x14ac:dyDescent="0.2">
      <c r="A271" s="33"/>
      <c r="B271" s="13"/>
      <c r="C271" s="13">
        <v>4129</v>
      </c>
      <c r="D271" s="14" t="s">
        <v>21</v>
      </c>
      <c r="E271" s="15">
        <v>33.89</v>
      </c>
      <c r="F271" s="15">
        <v>32.51</v>
      </c>
      <c r="G271" s="16">
        <f t="shared" si="7"/>
        <v>95.928002360578333</v>
      </c>
    </row>
    <row r="272" spans="1:7" x14ac:dyDescent="0.2">
      <c r="A272" s="33"/>
      <c r="B272" s="13"/>
      <c r="C272" s="13">
        <v>4177</v>
      </c>
      <c r="D272" s="14" t="s">
        <v>28</v>
      </c>
      <c r="E272" s="15">
        <v>4340.51</v>
      </c>
      <c r="F272" s="15">
        <v>1728.48</v>
      </c>
      <c r="G272" s="16">
        <f t="shared" si="7"/>
        <v>39.822048561113782</v>
      </c>
    </row>
    <row r="273" spans="1:7" x14ac:dyDescent="0.2">
      <c r="A273" s="33"/>
      <c r="B273" s="13"/>
      <c r="C273" s="13">
        <v>4179</v>
      </c>
      <c r="D273" s="14" t="s">
        <v>28</v>
      </c>
      <c r="E273" s="13">
        <v>338.05</v>
      </c>
      <c r="F273" s="13">
        <v>91.52</v>
      </c>
      <c r="G273" s="16">
        <f t="shared" si="7"/>
        <v>27.07291820736577</v>
      </c>
    </row>
    <row r="274" spans="1:7" x14ac:dyDescent="0.2">
      <c r="A274" s="33"/>
      <c r="B274" s="13"/>
      <c r="C274" s="13">
        <v>4307</v>
      </c>
      <c r="D274" s="14" t="s">
        <v>15</v>
      </c>
      <c r="E274" s="15">
        <v>27921.79</v>
      </c>
      <c r="F274" s="15">
        <v>0</v>
      </c>
      <c r="G274" s="16">
        <f t="shared" si="7"/>
        <v>0</v>
      </c>
    </row>
    <row r="275" spans="1:7" x14ac:dyDescent="0.2">
      <c r="A275" s="33"/>
      <c r="B275" s="13"/>
      <c r="C275" s="13">
        <v>4309</v>
      </c>
      <c r="D275" s="14" t="s">
        <v>15</v>
      </c>
      <c r="E275" s="15">
        <v>1478.21</v>
      </c>
      <c r="F275" s="15">
        <v>0</v>
      </c>
      <c r="G275" s="16">
        <f t="shared" si="7"/>
        <v>0</v>
      </c>
    </row>
    <row r="276" spans="1:7" ht="22.5" customHeight="1" x14ac:dyDescent="0.2">
      <c r="A276" s="34"/>
      <c r="B276" s="19">
        <v>85395</v>
      </c>
      <c r="C276" s="19" t="s">
        <v>3</v>
      </c>
      <c r="D276" s="20" t="s">
        <v>106</v>
      </c>
      <c r="E276" s="21">
        <f>SUM(E265:E275)</f>
        <v>75128.570000000007</v>
      </c>
      <c r="F276" s="21">
        <f>SUM(F265:F275)</f>
        <v>21343.040000000001</v>
      </c>
      <c r="G276" s="16">
        <f t="shared" si="7"/>
        <v>28.408686602180765</v>
      </c>
    </row>
    <row r="277" spans="1:7" ht="22.5" x14ac:dyDescent="0.2">
      <c r="A277" s="35">
        <v>853</v>
      </c>
      <c r="B277" s="24"/>
      <c r="C277" s="24" t="s">
        <v>4</v>
      </c>
      <c r="D277" s="25" t="s">
        <v>66</v>
      </c>
      <c r="E277" s="26">
        <f>SUM(E276)</f>
        <v>75128.570000000007</v>
      </c>
      <c r="F277" s="26">
        <f>SUM(F276)</f>
        <v>21343.040000000001</v>
      </c>
      <c r="G277" s="16">
        <f t="shared" si="7"/>
        <v>28.408686602180765</v>
      </c>
    </row>
    <row r="278" spans="1:7" s="2" customFormat="1" x14ac:dyDescent="0.2">
      <c r="A278" s="33">
        <v>854</v>
      </c>
      <c r="B278" s="13">
        <v>85415</v>
      </c>
      <c r="C278" s="13">
        <v>3240</v>
      </c>
      <c r="D278" s="14" t="s">
        <v>107</v>
      </c>
      <c r="E278" s="15">
        <v>75000</v>
      </c>
      <c r="F278" s="15">
        <v>68964.27</v>
      </c>
      <c r="G278" s="16">
        <f t="shared" si="7"/>
        <v>91.952360000000013</v>
      </c>
    </row>
    <row r="279" spans="1:7" s="3" customFormat="1" ht="22.5" customHeight="1" x14ac:dyDescent="0.2">
      <c r="A279" s="34"/>
      <c r="B279" s="19">
        <v>85415</v>
      </c>
      <c r="C279" s="19" t="s">
        <v>3</v>
      </c>
      <c r="D279" s="20" t="s">
        <v>108</v>
      </c>
      <c r="E279" s="21">
        <f>SUM(E278)</f>
        <v>75000</v>
      </c>
      <c r="F279" s="21">
        <f>SUM(F278)</f>
        <v>68964.27</v>
      </c>
      <c r="G279" s="27">
        <f t="shared" si="7"/>
        <v>91.952360000000013</v>
      </c>
    </row>
    <row r="280" spans="1:7" ht="22.5" customHeight="1" x14ac:dyDescent="0.2">
      <c r="A280" s="35">
        <v>854</v>
      </c>
      <c r="B280" s="24"/>
      <c r="C280" s="24" t="s">
        <v>4</v>
      </c>
      <c r="D280" s="25" t="s">
        <v>109</v>
      </c>
      <c r="E280" s="26">
        <f>SUM(E279)</f>
        <v>75000</v>
      </c>
      <c r="F280" s="26">
        <f>SUM(F279)</f>
        <v>68964.27</v>
      </c>
      <c r="G280" s="16">
        <f t="shared" si="7"/>
        <v>91.952360000000013</v>
      </c>
    </row>
    <row r="281" spans="1:7" x14ac:dyDescent="0.2">
      <c r="A281" s="33">
        <v>900</v>
      </c>
      <c r="B281" s="13">
        <v>90002</v>
      </c>
      <c r="C281" s="13">
        <v>4300</v>
      </c>
      <c r="D281" s="14" t="s">
        <v>15</v>
      </c>
      <c r="E281" s="15">
        <v>216216</v>
      </c>
      <c r="F281" s="15">
        <v>99792</v>
      </c>
      <c r="G281" s="16">
        <f t="shared" si="7"/>
        <v>46.153846153846153</v>
      </c>
    </row>
    <row r="282" spans="1:7" ht="22.5" customHeight="1" x14ac:dyDescent="0.2">
      <c r="A282" s="34"/>
      <c r="B282" s="19">
        <v>90002</v>
      </c>
      <c r="C282" s="19" t="s">
        <v>3</v>
      </c>
      <c r="D282" s="20" t="s">
        <v>92</v>
      </c>
      <c r="E282" s="21">
        <f>SUM(E281:E281)</f>
        <v>216216</v>
      </c>
      <c r="F282" s="21">
        <f>SUM(F281:F281)</f>
        <v>99792</v>
      </c>
      <c r="G282" s="16">
        <f t="shared" si="7"/>
        <v>46.153846153846153</v>
      </c>
    </row>
    <row r="283" spans="1:7" ht="12.75" customHeight="1" x14ac:dyDescent="0.2">
      <c r="A283" s="33">
        <v>900</v>
      </c>
      <c r="B283" s="13">
        <v>90015</v>
      </c>
      <c r="C283" s="13">
        <v>4260</v>
      </c>
      <c r="D283" s="14" t="s">
        <v>29</v>
      </c>
      <c r="E283" s="15">
        <v>111298.19</v>
      </c>
      <c r="F283" s="15">
        <v>54815.040000000001</v>
      </c>
      <c r="G283" s="16">
        <f t="shared" si="7"/>
        <v>49.250612251645784</v>
      </c>
    </row>
    <row r="284" spans="1:7" x14ac:dyDescent="0.2">
      <c r="A284" s="33"/>
      <c r="B284" s="13"/>
      <c r="C284" s="13">
        <v>4300</v>
      </c>
      <c r="D284" s="14" t="s">
        <v>15</v>
      </c>
      <c r="E284" s="15">
        <v>5000</v>
      </c>
      <c r="F284" s="15">
        <v>3206.61</v>
      </c>
      <c r="G284" s="16">
        <f t="shared" si="7"/>
        <v>64.132200000000012</v>
      </c>
    </row>
    <row r="285" spans="1:7" ht="22.5" customHeight="1" x14ac:dyDescent="0.2">
      <c r="A285" s="34"/>
      <c r="B285" s="19">
        <v>90015</v>
      </c>
      <c r="C285" s="19" t="s">
        <v>3</v>
      </c>
      <c r="D285" s="20" t="s">
        <v>113</v>
      </c>
      <c r="E285" s="21">
        <f>SUM(E283:E284)</f>
        <v>116298.19</v>
      </c>
      <c r="F285" s="21">
        <f>SUM(F283:F284)</f>
        <v>58021.65</v>
      </c>
      <c r="G285" s="16">
        <f t="shared" si="7"/>
        <v>49.890415319447364</v>
      </c>
    </row>
    <row r="286" spans="1:7" s="2" customFormat="1" ht="22.5" customHeight="1" x14ac:dyDescent="0.2">
      <c r="A286" s="33">
        <v>900</v>
      </c>
      <c r="B286" s="13">
        <v>90017</v>
      </c>
      <c r="C286" s="13">
        <v>6060</v>
      </c>
      <c r="D286" s="14" t="s">
        <v>125</v>
      </c>
      <c r="E286" s="15">
        <v>32000</v>
      </c>
      <c r="F286" s="15">
        <v>29520</v>
      </c>
      <c r="G286" s="16">
        <f t="shared" si="7"/>
        <v>92.25</v>
      </c>
    </row>
    <row r="287" spans="1:7" s="3" customFormat="1" ht="22.5" customHeight="1" x14ac:dyDescent="0.2">
      <c r="A287" s="34"/>
      <c r="B287" s="19">
        <v>90017</v>
      </c>
      <c r="C287" s="19" t="s">
        <v>3</v>
      </c>
      <c r="D287" s="20" t="s">
        <v>126</v>
      </c>
      <c r="E287" s="21">
        <f>SUM(E286)</f>
        <v>32000</v>
      </c>
      <c r="F287" s="21">
        <f>SUM(F286)</f>
        <v>29520</v>
      </c>
      <c r="G287" s="16">
        <f t="shared" si="7"/>
        <v>92.25</v>
      </c>
    </row>
    <row r="288" spans="1:7" s="2" customFormat="1" x14ac:dyDescent="0.2">
      <c r="A288" s="33"/>
      <c r="B288" s="13">
        <v>90019</v>
      </c>
      <c r="C288" s="13">
        <v>4300</v>
      </c>
      <c r="D288" s="14" t="s">
        <v>15</v>
      </c>
      <c r="E288" s="15">
        <v>1000</v>
      </c>
      <c r="F288" s="15">
        <v>0</v>
      </c>
      <c r="G288" s="16">
        <f t="shared" si="7"/>
        <v>0</v>
      </c>
    </row>
    <row r="289" spans="1:7" ht="33.75" x14ac:dyDescent="0.2">
      <c r="A289" s="34"/>
      <c r="B289" s="19">
        <v>90019</v>
      </c>
      <c r="C289" s="19" t="s">
        <v>3</v>
      </c>
      <c r="D289" s="20" t="s">
        <v>88</v>
      </c>
      <c r="E289" s="21">
        <f>SUM(E288)</f>
        <v>1000</v>
      </c>
      <c r="F289" s="21">
        <f>SUM(F288)</f>
        <v>0</v>
      </c>
      <c r="G289" s="16">
        <f t="shared" si="7"/>
        <v>0</v>
      </c>
    </row>
    <row r="290" spans="1:7" s="2" customFormat="1" x14ac:dyDescent="0.2">
      <c r="A290" s="33">
        <v>900</v>
      </c>
      <c r="B290" s="13">
        <v>90095</v>
      </c>
      <c r="C290" s="13">
        <v>4210</v>
      </c>
      <c r="D290" s="14" t="s">
        <v>10</v>
      </c>
      <c r="E290" s="15">
        <v>2000</v>
      </c>
      <c r="F290" s="15">
        <v>73.88</v>
      </c>
      <c r="G290" s="16">
        <f t="shared" si="7"/>
        <v>3.694</v>
      </c>
    </row>
    <row r="291" spans="1:7" ht="12.75" customHeight="1" x14ac:dyDescent="0.2">
      <c r="A291" s="33"/>
      <c r="B291" s="13"/>
      <c r="C291" s="13">
        <v>4260</v>
      </c>
      <c r="D291" s="14" t="s">
        <v>29</v>
      </c>
      <c r="E291" s="15">
        <v>6696.16</v>
      </c>
      <c r="F291" s="15">
        <v>3464.91</v>
      </c>
      <c r="G291" s="16">
        <f t="shared" si="7"/>
        <v>51.744731308690348</v>
      </c>
    </row>
    <row r="292" spans="1:7" ht="12.75" customHeight="1" x14ac:dyDescent="0.2">
      <c r="A292" s="33"/>
      <c r="B292" s="13"/>
      <c r="C292" s="13">
        <v>4300</v>
      </c>
      <c r="D292" s="14" t="s">
        <v>15</v>
      </c>
      <c r="E292" s="15">
        <v>2000</v>
      </c>
      <c r="F292" s="15">
        <v>286.5</v>
      </c>
      <c r="G292" s="16">
        <f t="shared" si="7"/>
        <v>14.324999999999999</v>
      </c>
    </row>
    <row r="293" spans="1:7" ht="22.5" customHeight="1" x14ac:dyDescent="0.2">
      <c r="A293" s="34"/>
      <c r="B293" s="19">
        <v>90095</v>
      </c>
      <c r="C293" s="19" t="s">
        <v>3</v>
      </c>
      <c r="D293" s="20" t="s">
        <v>12</v>
      </c>
      <c r="E293" s="21">
        <f>SUM(E290:E292)</f>
        <v>10696.16</v>
      </c>
      <c r="F293" s="21">
        <f>SUM(F290:F292)</f>
        <v>3825.29</v>
      </c>
      <c r="G293" s="16">
        <f t="shared" si="7"/>
        <v>35.763208478556791</v>
      </c>
    </row>
    <row r="294" spans="1:7" ht="22.5" x14ac:dyDescent="0.2">
      <c r="A294" s="35">
        <v>900</v>
      </c>
      <c r="B294" s="24"/>
      <c r="C294" s="24" t="s">
        <v>4</v>
      </c>
      <c r="D294" s="25" t="s">
        <v>67</v>
      </c>
      <c r="E294" s="26">
        <f>SUM(E282,E285,E287,E289,E293)</f>
        <v>376210.35</v>
      </c>
      <c r="F294" s="26">
        <f>SUM(F282,F285,F287,F289,F293)</f>
        <v>191158.94</v>
      </c>
      <c r="G294" s="16">
        <f t="shared" si="7"/>
        <v>50.811717434142899</v>
      </c>
    </row>
    <row r="295" spans="1:7" ht="22.5" x14ac:dyDescent="0.2">
      <c r="A295" s="33">
        <v>921</v>
      </c>
      <c r="B295" s="13">
        <v>92116</v>
      </c>
      <c r="C295" s="13">
        <v>2480</v>
      </c>
      <c r="D295" s="14" t="s">
        <v>69</v>
      </c>
      <c r="E295" s="15">
        <v>83000</v>
      </c>
      <c r="F295" s="15">
        <v>53844</v>
      </c>
      <c r="G295" s="16">
        <f t="shared" si="7"/>
        <v>64.872289156626508</v>
      </c>
    </row>
    <row r="296" spans="1:7" ht="22.5" customHeight="1" x14ac:dyDescent="0.2">
      <c r="A296" s="34"/>
      <c r="B296" s="19">
        <v>92116</v>
      </c>
      <c r="C296" s="19" t="s">
        <v>3</v>
      </c>
      <c r="D296" s="20" t="s">
        <v>68</v>
      </c>
      <c r="E296" s="21">
        <f>SUM(E295)</f>
        <v>83000</v>
      </c>
      <c r="F296" s="21">
        <f>SUM(F295)</f>
        <v>53844</v>
      </c>
      <c r="G296" s="16">
        <f t="shared" si="7"/>
        <v>64.872289156626508</v>
      </c>
    </row>
    <row r="297" spans="1:7" s="2" customFormat="1" ht="17.25" customHeight="1" x14ac:dyDescent="0.2">
      <c r="A297" s="33">
        <v>921</v>
      </c>
      <c r="B297" s="13">
        <v>92195</v>
      </c>
      <c r="C297" s="13">
        <v>4119</v>
      </c>
      <c r="D297" s="14" t="s">
        <v>20</v>
      </c>
      <c r="E297" s="15">
        <v>286</v>
      </c>
      <c r="F297" s="15">
        <v>0</v>
      </c>
      <c r="G297" s="16">
        <f t="shared" si="7"/>
        <v>0</v>
      </c>
    </row>
    <row r="298" spans="1:7" s="2" customFormat="1" ht="15.75" customHeight="1" x14ac:dyDescent="0.2">
      <c r="A298" s="33"/>
      <c r="B298" s="13"/>
      <c r="C298" s="13">
        <v>4129</v>
      </c>
      <c r="D298" s="14" t="s">
        <v>21</v>
      </c>
      <c r="E298" s="15">
        <v>42</v>
      </c>
      <c r="F298" s="15">
        <v>0</v>
      </c>
      <c r="G298" s="16">
        <f t="shared" si="7"/>
        <v>0</v>
      </c>
    </row>
    <row r="299" spans="1:7" s="2" customFormat="1" ht="14.25" customHeight="1" x14ac:dyDescent="0.2">
      <c r="A299" s="33"/>
      <c r="B299" s="13"/>
      <c r="C299" s="13">
        <v>4177</v>
      </c>
      <c r="D299" s="14" t="s">
        <v>28</v>
      </c>
      <c r="E299" s="15">
        <v>4447.55</v>
      </c>
      <c r="F299" s="15">
        <v>0</v>
      </c>
      <c r="G299" s="16">
        <f t="shared" si="7"/>
        <v>0</v>
      </c>
    </row>
    <row r="300" spans="1:7" s="2" customFormat="1" ht="12.75" customHeight="1" x14ac:dyDescent="0.2">
      <c r="A300" s="33"/>
      <c r="B300" s="13"/>
      <c r="C300" s="13">
        <v>4179</v>
      </c>
      <c r="D300" s="14" t="s">
        <v>28</v>
      </c>
      <c r="E300" s="15">
        <v>9024.4500000000007</v>
      </c>
      <c r="F300" s="15">
        <v>0</v>
      </c>
      <c r="G300" s="16">
        <f t="shared" si="7"/>
        <v>0</v>
      </c>
    </row>
    <row r="301" spans="1:7" s="2" customFormat="1" ht="12.75" customHeight="1" x14ac:dyDescent="0.2">
      <c r="A301" s="33"/>
      <c r="B301" s="13"/>
      <c r="C301" s="13">
        <v>4219</v>
      </c>
      <c r="D301" s="14" t="s">
        <v>10</v>
      </c>
      <c r="E301" s="15">
        <v>2150</v>
      </c>
      <c r="F301" s="15">
        <v>0</v>
      </c>
      <c r="G301" s="16">
        <f t="shared" si="7"/>
        <v>0</v>
      </c>
    </row>
    <row r="302" spans="1:7" s="2" customFormat="1" ht="12.75" customHeight="1" x14ac:dyDescent="0.2">
      <c r="A302" s="33"/>
      <c r="B302" s="13"/>
      <c r="C302" s="13">
        <v>4220</v>
      </c>
      <c r="D302" s="14" t="s">
        <v>53</v>
      </c>
      <c r="E302" s="15">
        <v>2000</v>
      </c>
      <c r="F302" s="15">
        <v>0</v>
      </c>
      <c r="G302" s="16">
        <f t="shared" si="7"/>
        <v>0</v>
      </c>
    </row>
    <row r="303" spans="1:7" s="2" customFormat="1" ht="12.75" customHeight="1" x14ac:dyDescent="0.2">
      <c r="A303" s="33"/>
      <c r="B303" s="13"/>
      <c r="C303" s="13">
        <v>4307</v>
      </c>
      <c r="D303" s="14" t="s">
        <v>15</v>
      </c>
      <c r="E303" s="15">
        <v>30000</v>
      </c>
      <c r="F303" s="15">
        <v>0</v>
      </c>
      <c r="G303" s="16">
        <f t="shared" si="7"/>
        <v>0</v>
      </c>
    </row>
    <row r="304" spans="1:7" s="2" customFormat="1" ht="12.75" customHeight="1" x14ac:dyDescent="0.2">
      <c r="A304" s="33"/>
      <c r="B304" s="13"/>
      <c r="C304" s="13">
        <v>4309</v>
      </c>
      <c r="D304" s="14" t="s">
        <v>15</v>
      </c>
      <c r="E304" s="15">
        <v>3850</v>
      </c>
      <c r="F304" s="15">
        <v>0</v>
      </c>
      <c r="G304" s="16">
        <f t="shared" si="7"/>
        <v>0</v>
      </c>
    </row>
    <row r="305" spans="1:7" s="2" customFormat="1" ht="27" customHeight="1" x14ac:dyDescent="0.2">
      <c r="A305" s="33"/>
      <c r="B305" s="13"/>
      <c r="C305" s="13">
        <v>6057</v>
      </c>
      <c r="D305" s="14" t="s">
        <v>7</v>
      </c>
      <c r="E305" s="15">
        <v>210074</v>
      </c>
      <c r="F305" s="15">
        <v>210074</v>
      </c>
      <c r="G305" s="16">
        <f t="shared" si="7"/>
        <v>100</v>
      </c>
    </row>
    <row r="306" spans="1:7" s="2" customFormat="1" ht="27" customHeight="1" x14ac:dyDescent="0.2">
      <c r="A306" s="33"/>
      <c r="B306" s="13"/>
      <c r="C306" s="13">
        <v>6059</v>
      </c>
      <c r="D306" s="14" t="s">
        <v>7</v>
      </c>
      <c r="E306" s="15">
        <v>203988.86</v>
      </c>
      <c r="F306" s="15">
        <v>202983.85</v>
      </c>
      <c r="G306" s="16">
        <f t="shared" si="7"/>
        <v>99.507321135085519</v>
      </c>
    </row>
    <row r="307" spans="1:7" s="3" customFormat="1" ht="22.5" customHeight="1" x14ac:dyDescent="0.2">
      <c r="A307" s="34"/>
      <c r="B307" s="19">
        <v>92195</v>
      </c>
      <c r="C307" s="19" t="s">
        <v>3</v>
      </c>
      <c r="D307" s="20" t="s">
        <v>12</v>
      </c>
      <c r="E307" s="21">
        <f>SUM(E297:E306)</f>
        <v>465862.86</v>
      </c>
      <c r="F307" s="21">
        <f>SUM(F297:F306)</f>
        <v>413057.85</v>
      </c>
      <c r="G307" s="16">
        <f t="shared" si="7"/>
        <v>88.665117026070718</v>
      </c>
    </row>
    <row r="308" spans="1:7" ht="22.5" x14ac:dyDescent="0.2">
      <c r="A308" s="35">
        <v>921</v>
      </c>
      <c r="B308" s="24"/>
      <c r="C308" s="24" t="s">
        <v>4</v>
      </c>
      <c r="D308" s="25" t="s">
        <v>70</v>
      </c>
      <c r="E308" s="26">
        <f>SUM(E296,E307)</f>
        <v>548862.86</v>
      </c>
      <c r="F308" s="26">
        <f>SUM(F296,F307)</f>
        <v>466901.85</v>
      </c>
      <c r="G308" s="16">
        <f t="shared" si="7"/>
        <v>85.06712405353862</v>
      </c>
    </row>
    <row r="309" spans="1:7" x14ac:dyDescent="0.2">
      <c r="A309" s="33">
        <v>926</v>
      </c>
      <c r="B309" s="13">
        <v>92695</v>
      </c>
      <c r="C309" s="13">
        <v>4210</v>
      </c>
      <c r="D309" s="14" t="s">
        <v>10</v>
      </c>
      <c r="E309" s="15">
        <v>5000</v>
      </c>
      <c r="F309" s="15">
        <v>288</v>
      </c>
      <c r="G309" s="16">
        <f t="shared" si="7"/>
        <v>5.76</v>
      </c>
    </row>
    <row r="310" spans="1:7" x14ac:dyDescent="0.2">
      <c r="A310" s="33"/>
      <c r="B310" s="13"/>
      <c r="C310" s="13">
        <v>4300</v>
      </c>
      <c r="D310" s="14" t="s">
        <v>15</v>
      </c>
      <c r="E310" s="15">
        <v>1000</v>
      </c>
      <c r="F310" s="15">
        <v>0</v>
      </c>
      <c r="G310" s="16">
        <f t="shared" si="7"/>
        <v>0</v>
      </c>
    </row>
    <row r="311" spans="1:7" x14ac:dyDescent="0.2">
      <c r="A311" s="34"/>
      <c r="B311" s="19">
        <v>92695</v>
      </c>
      <c r="C311" s="19" t="s">
        <v>3</v>
      </c>
      <c r="D311" s="20" t="s">
        <v>12</v>
      </c>
      <c r="E311" s="21">
        <f>SUM(E309:E310)</f>
        <v>6000</v>
      </c>
      <c r="F311" s="21">
        <f>SUM(F309:F310)</f>
        <v>288</v>
      </c>
      <c r="G311" s="16">
        <f t="shared" si="7"/>
        <v>4.8</v>
      </c>
    </row>
    <row r="312" spans="1:7" ht="22.5" customHeight="1" x14ac:dyDescent="0.2">
      <c r="A312" s="35">
        <v>926</v>
      </c>
      <c r="B312" s="24"/>
      <c r="C312" s="24" t="s">
        <v>4</v>
      </c>
      <c r="D312" s="25" t="s">
        <v>71</v>
      </c>
      <c r="E312" s="26">
        <f>SUM(E311)</f>
        <v>6000</v>
      </c>
      <c r="F312" s="26">
        <f>SUM(F311)</f>
        <v>288</v>
      </c>
      <c r="G312" s="16">
        <f t="shared" si="7"/>
        <v>4.8</v>
      </c>
    </row>
    <row r="313" spans="1:7" ht="27.75" customHeight="1" thickBot="1" x14ac:dyDescent="0.25">
      <c r="A313" s="37"/>
      <c r="B313" s="38"/>
      <c r="C313" s="38"/>
      <c r="D313" s="39"/>
      <c r="E313" s="40">
        <f>SUM(E16,E19,E25,E29,E72,E83,E98,E103,E106,E194,E206,E264,E277,E280,E294,E308,E312)</f>
        <v>12135718.039999999</v>
      </c>
      <c r="F313" s="40">
        <f>SUM(F16,F19,F25,F29,F72,F83,F98,F103,F106,F194,F206,F264,F277,F280,F294,F308,F312)</f>
        <v>6041917.0099999988</v>
      </c>
      <c r="G313" s="16">
        <f t="shared" si="7"/>
        <v>49.786234239173204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Kopia 28s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2013-08-14T13:20:48Z</cp:lastPrinted>
  <dcterms:created xsi:type="dcterms:W3CDTF">2010-03-05T11:33:10Z</dcterms:created>
  <dcterms:modified xsi:type="dcterms:W3CDTF">2014-08-04T11:03:57Z</dcterms:modified>
</cp:coreProperties>
</file>