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Wydatki" sheetId="2" r:id="rId1"/>
    <sheet name="Dochody" sheetId="1" r:id="rId2"/>
  </sheets>
  <calcPr calcId="145621"/>
</workbook>
</file>

<file path=xl/calcChain.xml><?xml version="1.0" encoding="utf-8"?>
<calcChain xmlns="http://schemas.openxmlformats.org/spreadsheetml/2006/main">
  <c r="G46" i="2" l="1"/>
  <c r="F43" i="2" l="1"/>
  <c r="G38" i="2" l="1"/>
  <c r="F47" i="2" l="1"/>
  <c r="E47" i="2"/>
  <c r="G39" i="2"/>
  <c r="G26" i="2"/>
  <c r="G25" i="2"/>
  <c r="G24" i="2"/>
  <c r="G23" i="2"/>
  <c r="G22" i="2"/>
  <c r="G21" i="2"/>
  <c r="G20" i="2"/>
  <c r="F27" i="2"/>
  <c r="E27" i="2"/>
  <c r="F13" i="1"/>
  <c r="E13" i="1"/>
  <c r="G12" i="1"/>
  <c r="G27" i="2" l="1"/>
  <c r="G13" i="1"/>
  <c r="G45" i="2"/>
  <c r="G14" i="2"/>
  <c r="E43" i="2" l="1"/>
  <c r="G44" i="2"/>
  <c r="G42" i="2"/>
  <c r="G43" i="2" l="1"/>
  <c r="G47" i="2"/>
  <c r="G18" i="2"/>
  <c r="G19" i="1"/>
  <c r="G17" i="1"/>
  <c r="F20" i="1"/>
  <c r="E20" i="1"/>
  <c r="F18" i="1"/>
  <c r="E18" i="1"/>
  <c r="G18" i="1" l="1"/>
  <c r="G20" i="1"/>
  <c r="G15" i="2"/>
  <c r="G6" i="2"/>
  <c r="F8" i="2"/>
  <c r="E8" i="2"/>
  <c r="F41" i="2" l="1"/>
  <c r="F48" i="2" s="1"/>
  <c r="E41" i="2"/>
  <c r="E48" i="2" s="1"/>
  <c r="E49" i="2" s="1"/>
  <c r="F9" i="2"/>
  <c r="F16" i="2"/>
  <c r="F17" i="2" s="1"/>
  <c r="F19" i="2"/>
  <c r="F28" i="2" s="1"/>
  <c r="E9" i="2"/>
  <c r="E16" i="2"/>
  <c r="E17" i="2" s="1"/>
  <c r="E19" i="2"/>
  <c r="E28" i="2" s="1"/>
  <c r="G40" i="2"/>
  <c r="G37" i="2"/>
  <c r="G36" i="2"/>
  <c r="G35" i="2"/>
  <c r="G34" i="2"/>
  <c r="G33" i="2"/>
  <c r="G32" i="2"/>
  <c r="G31" i="2"/>
  <c r="G30" i="2"/>
  <c r="G29" i="2"/>
  <c r="G13" i="2"/>
  <c r="G12" i="2"/>
  <c r="G11" i="2"/>
  <c r="G10" i="2"/>
  <c r="G8" i="2"/>
  <c r="G7" i="2"/>
  <c r="F16" i="1"/>
  <c r="F21" i="1" s="1"/>
  <c r="E16" i="1"/>
  <c r="E21" i="1" s="1"/>
  <c r="E22" i="1" s="1"/>
  <c r="F8" i="1"/>
  <c r="F9" i="1" s="1"/>
  <c r="E8" i="1"/>
  <c r="E9" i="1" s="1"/>
  <c r="F5" i="1"/>
  <c r="F6" i="1" s="1"/>
  <c r="E5" i="1"/>
  <c r="E6" i="1" s="1"/>
  <c r="E11" i="1"/>
  <c r="E14" i="1" s="1"/>
  <c r="F11" i="1"/>
  <c r="F14" i="1" s="1"/>
  <c r="G15" i="1"/>
  <c r="G7" i="1"/>
  <c r="G10" i="1"/>
  <c r="G4" i="1"/>
  <c r="F49" i="2" l="1"/>
  <c r="F22" i="1"/>
  <c r="G19" i="2"/>
  <c r="G9" i="2"/>
  <c r="G8" i="1"/>
  <c r="G16" i="1"/>
  <c r="G11" i="1"/>
  <c r="G5" i="1"/>
  <c r="G14" i="1"/>
  <c r="G41" i="2"/>
  <c r="G17" i="2"/>
  <c r="G16" i="2"/>
  <c r="G21" i="1"/>
  <c r="G9" i="1"/>
  <c r="G48" i="2"/>
  <c r="G6" i="1"/>
  <c r="G22" i="1" l="1"/>
  <c r="G28" i="2"/>
  <c r="G49" i="2"/>
</calcChain>
</file>

<file path=xl/sharedStrings.xml><?xml version="1.0" encoding="utf-8"?>
<sst xmlns="http://schemas.openxmlformats.org/spreadsheetml/2006/main" count="121" uniqueCount="53">
  <si>
    <t>Dział</t>
  </si>
  <si>
    <t>Rozdział</t>
  </si>
  <si>
    <t>Paragraf</t>
  </si>
  <si>
    <t>Plan</t>
  </si>
  <si>
    <t xml:space="preserve">Dochody wykonane </t>
  </si>
  <si>
    <t>010</t>
  </si>
  <si>
    <t>01095</t>
  </si>
  <si>
    <t>Razem</t>
  </si>
  <si>
    <t>Ogółem</t>
  </si>
  <si>
    <t>%wyko-nania</t>
  </si>
  <si>
    <t>2010</t>
  </si>
  <si>
    <t>Pozostała działalność</t>
  </si>
  <si>
    <t>Rolnictwo i łowiectwo</t>
  </si>
  <si>
    <t>75011</t>
  </si>
  <si>
    <t>Urzedy wojewódzkie</t>
  </si>
  <si>
    <t>Administracja publiczna</t>
  </si>
  <si>
    <t>Urzędy naczelnych organów władzy państwowej, kontroli i ochrony prawa oraz sądownictwa</t>
  </si>
  <si>
    <t>85212</t>
  </si>
  <si>
    <t xml:space="preserve">Opieka społeczna </t>
  </si>
  <si>
    <t>75101</t>
  </si>
  <si>
    <t>Urzedy naczelnych organów władzy państwowej, kontroli i ochrony prawa</t>
  </si>
  <si>
    <t>Wydatki wykonane</t>
  </si>
  <si>
    <t>% wykonania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</si>
  <si>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</si>
  <si>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</si>
  <si>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</si>
  <si>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</si>
  <si>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</si>
  <si>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wynagrodzenia osobowe pracowników</t>
  </si>
  <si>
    <t>dodatkowe wynagrodzenie roczne</t>
  </si>
  <si>
    <t>odpisy na zakładowy fundusz świadczeń socjalnych</t>
  </si>
  <si>
    <t>Urzędy wojewódzkie</t>
  </si>
  <si>
    <t>podróże służbowe krajowe</t>
  </si>
  <si>
    <t>szkolenia pracowników niebędących członkami korpusu służby cywilnej</t>
  </si>
  <si>
    <t>Urzędy naczelnych organów władzy państwowej, kontroli i ochrony prawa</t>
  </si>
  <si>
    <t>świadczenia społeczne</t>
  </si>
  <si>
    <t>Śiadczenia rodzinne, świadczenia z funduszu alimentacyjnego oraz składki na ubezpieczenia emerytalne i rentowe z ubezpieczenia społecznego</t>
  </si>
  <si>
    <t>Pomoc społeczna</t>
  </si>
  <si>
    <t>dotacje celowe otrzymane z budżetu państwa na realizację zadan bieżących z zakresu administracji rządowej oraz innych zadań zleconych gminie ustawami</t>
  </si>
  <si>
    <t>Świadczenia rodzinne, świadczenia z funduszu alimentacyjnego oraz składki na ubezpieczenia emerytalne i rentowe z ubezpieczenia społecznego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</si>
  <si>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</si>
  <si>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</si>
  <si>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85295</t>
  </si>
  <si>
    <t>składki na ubezpieczenie zdrowotne</t>
  </si>
  <si>
    <t>Składki na ubezpieczenie zdrowotne opłacane za osoby pobierające niektóre świadczenia z pomocy społecznej</t>
  </si>
  <si>
    <t>WYDATKI Z DOTACJI Z ZADAŃ ZLECONYCH GMINY RADZANÓW ZA I PÓŁROCZE 2014 ROK</t>
  </si>
  <si>
    <t>DOCHODY Z DOTACJI Z ZADAŃ ZLECONYCH GMINY RADZANÓW ZA I PÓŁROCZE 2014 ROK</t>
  </si>
  <si>
    <t>75113</t>
  </si>
  <si>
    <t>Wybory do Parlamentu Europejskiego</t>
  </si>
  <si>
    <t>różne wydatki na rzecz osób fizycznych</t>
  </si>
  <si>
    <t>wynagrodzenia bezosobowe</t>
  </si>
  <si>
    <t>koszty postepowania sądowego i prokuratorskiego</t>
  </si>
  <si>
    <t>pozostae odsetki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</si>
</sst>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9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/>
    <xf numFmtId="4" fontId="7" fillId="0" borderId="4" xfId="0" applyNumberFormat="1" applyFont="1" applyBorder="1"/>
    <xf numFmtId="49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/>
    <xf numFmtId="4" fontId="9" fillId="0" borderId="4" xfId="0" applyNumberFormat="1" applyFont="1" applyBorder="1"/>
    <xf numFmtId="0" fontId="9" fillId="0" borderId="3" xfId="0" applyFont="1" applyBorder="1"/>
    <xf numFmtId="0" fontId="9" fillId="0" borderId="4" xfId="0" applyFont="1" applyBorder="1"/>
    <xf numFmtId="49" fontId="9" fillId="0" borderId="4" xfId="0" applyNumberFormat="1" applyFont="1" applyBorder="1" applyAlignment="1">
      <alignment horizontal="right"/>
    </xf>
    <xf numFmtId="0" fontId="6" fillId="0" borderId="3" xfId="0" applyFont="1" applyBorder="1"/>
    <xf numFmtId="0" fontId="8" fillId="0" borderId="3" xfId="0" applyFont="1" applyBorder="1"/>
    <xf numFmtId="0" fontId="7" fillId="0" borderId="3" xfId="0" applyFont="1" applyBorder="1"/>
    <xf numFmtId="0" fontId="7" fillId="0" borderId="4" xfId="0" applyFont="1" applyBorder="1"/>
    <xf numFmtId="49" fontId="7" fillId="0" borderId="4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6" xfId="0" applyNumberFormat="1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0" fillId="0" borderId="0" xfId="0" applyAlignment="1">
      <alignment wrapText="1"/>
    </xf>
    <xf numFmtId="49" fontId="0" fillId="0" borderId="7" xfId="0" applyNumberFormat="1" applyBorder="1"/>
    <xf numFmtId="49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4" fontId="0" fillId="0" borderId="10" xfId="0" applyNumberFormat="1" applyBorder="1"/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49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4" fontId="11" fillId="0" borderId="4" xfId="0" applyNumberFormat="1" applyFont="1" applyBorder="1"/>
    <xf numFmtId="0" fontId="0" fillId="0" borderId="3" xfId="0" applyBorder="1"/>
    <xf numFmtId="0" fontId="12" fillId="0" borderId="3" xfId="0" applyFont="1" applyBorder="1"/>
    <xf numFmtId="0" fontId="12" fillId="0" borderId="4" xfId="0" applyFont="1" applyBorder="1" applyAlignment="1">
      <alignment wrapText="1"/>
    </xf>
    <xf numFmtId="4" fontId="12" fillId="0" borderId="4" xfId="0" applyNumberFormat="1" applyFont="1" applyBorder="1"/>
    <xf numFmtId="0" fontId="0" fillId="0" borderId="5" xfId="0" applyBorder="1"/>
    <xf numFmtId="0" fontId="0" fillId="0" borderId="6" xfId="0" applyBorder="1"/>
    <xf numFmtId="4" fontId="13" fillId="0" borderId="6" xfId="0" applyNumberFormat="1" applyFont="1" applyBorder="1"/>
    <xf numFmtId="0" fontId="4" fillId="0" borderId="11" xfId="0" applyFont="1" applyBorder="1"/>
    <xf numFmtId="0" fontId="10" fillId="0" borderId="0" xfId="0" applyFont="1"/>
    <xf numFmtId="0" fontId="4" fillId="0" borderId="12" xfId="0" applyFont="1" applyBorder="1" applyAlignment="1">
      <alignment wrapText="1"/>
    </xf>
    <xf numFmtId="4" fontId="4" fillId="0" borderId="12" xfId="0" applyNumberFormat="1" applyFont="1" applyBorder="1"/>
    <xf numFmtId="0" fontId="10" fillId="0" borderId="3" xfId="0" applyFont="1" applyBorder="1"/>
    <xf numFmtId="49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wrapText="1"/>
    </xf>
    <xf numFmtId="4" fontId="10" fillId="0" borderId="4" xfId="0" applyNumberFormat="1" applyFont="1" applyBorder="1"/>
    <xf numFmtId="0" fontId="3" fillId="0" borderId="3" xfId="0" applyFont="1" applyBorder="1"/>
    <xf numFmtId="49" fontId="0" fillId="0" borderId="13" xfId="0" applyNumberFormat="1" applyBorder="1"/>
    <xf numFmtId="49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4" fontId="0" fillId="0" borderId="14" xfId="0" applyNumberFormat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2" xfId="0" applyFont="1" applyBorder="1" applyAlignment="1">
      <alignment wrapText="1"/>
    </xf>
    <xf numFmtId="4" fontId="11" fillId="0" borderId="12" xfId="0" applyNumberFormat="1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2" xfId="0" applyFont="1" applyBorder="1" applyAlignment="1">
      <alignment wrapText="1"/>
    </xf>
    <xf numFmtId="4" fontId="10" fillId="0" borderId="12" xfId="0" applyNumberFormat="1" applyFont="1" applyBorder="1"/>
    <xf numFmtId="4" fontId="10" fillId="0" borderId="10" xfId="0" applyNumberFormat="1" applyFont="1" applyBorder="1"/>
    <xf numFmtId="0" fontId="10" fillId="0" borderId="6" xfId="0" applyFont="1" applyBorder="1" applyAlignment="1">
      <alignment wrapText="1"/>
    </xf>
    <xf numFmtId="0" fontId="11" fillId="0" borderId="15" xfId="0" applyFont="1" applyBorder="1"/>
    <xf numFmtId="0" fontId="11" fillId="0" borderId="16" xfId="0" applyFont="1" applyBorder="1"/>
    <xf numFmtId="0" fontId="10" fillId="0" borderId="15" xfId="0" applyFont="1" applyBorder="1"/>
    <xf numFmtId="0" fontId="10" fillId="0" borderId="16" xfId="0" applyFont="1" applyBorder="1"/>
    <xf numFmtId="0" fontId="4" fillId="0" borderId="15" xfId="0" applyFont="1" applyBorder="1" applyAlignment="1"/>
    <xf numFmtId="0" fontId="0" fillId="0" borderId="16" xfId="0" applyBorder="1" applyAlignment="1"/>
    <xf numFmtId="49" fontId="8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abSelected="1" topLeftCell="A31" workbookViewId="0">
      <selection activeCell="F47" sqref="F47"/>
    </sheetView>
  </sheetViews>
  <sheetFormatPr defaultRowHeight="12.75" x14ac:dyDescent="0.2"/>
  <cols>
    <col min="1" max="1" width="6" customWidth="1"/>
    <col min="2" max="2" width="6.28515625" customWidth="1"/>
    <col min="3" max="3" width="7.140625" customWidth="1"/>
    <col min="4" max="4" width="22" customWidth="1"/>
    <col min="5" max="5" width="13.85546875" customWidth="1"/>
    <col min="6" max="6" width="14.140625" customWidth="1"/>
  </cols>
  <sheetData>
    <row r="2" spans="1:7" x14ac:dyDescent="0.2">
      <c r="A2" s="66" t="s">
        <v>45</v>
      </c>
      <c r="D2" s="37"/>
    </row>
    <row r="3" spans="1:7" x14ac:dyDescent="0.2">
      <c r="D3" s="37"/>
    </row>
    <row r="4" spans="1:7" ht="13.5" thickBot="1" x14ac:dyDescent="0.25">
      <c r="D4" s="37"/>
    </row>
    <row r="5" spans="1:7" ht="38.25" x14ac:dyDescent="0.2">
      <c r="A5" s="38" t="s">
        <v>0</v>
      </c>
      <c r="B5" s="39" t="s">
        <v>1</v>
      </c>
      <c r="C5" s="40" t="s">
        <v>2</v>
      </c>
      <c r="D5" s="41"/>
      <c r="E5" s="40" t="s">
        <v>3</v>
      </c>
      <c r="F5" s="41" t="s">
        <v>21</v>
      </c>
      <c r="G5" s="42" t="s">
        <v>22</v>
      </c>
    </row>
    <row r="6" spans="1:7" ht="25.5" x14ac:dyDescent="0.2">
      <c r="A6" s="74" t="s">
        <v>5</v>
      </c>
      <c r="B6" s="75" t="s">
        <v>6</v>
      </c>
      <c r="C6" s="76">
        <v>4210</v>
      </c>
      <c r="D6" s="46" t="s">
        <v>25</v>
      </c>
      <c r="E6" s="77">
        <v>3540.63</v>
      </c>
      <c r="F6" s="78">
        <v>3486.41</v>
      </c>
      <c r="G6" s="48">
        <f t="shared" ref="G6:G16" si="0">(F6/E6)*100</f>
        <v>98.468634113138052</v>
      </c>
    </row>
    <row r="7" spans="1:7" ht="21" customHeight="1" x14ac:dyDescent="0.2">
      <c r="A7" s="43"/>
      <c r="B7" s="44"/>
      <c r="C7" s="45">
        <v>4430</v>
      </c>
      <c r="D7" s="46" t="s">
        <v>27</v>
      </c>
      <c r="E7" s="47">
        <v>177031.32</v>
      </c>
      <c r="F7" s="47">
        <v>176859.81</v>
      </c>
      <c r="G7" s="48">
        <f t="shared" si="0"/>
        <v>99.903118837954779</v>
      </c>
    </row>
    <row r="8" spans="1:7" ht="24.75" customHeight="1" x14ac:dyDescent="0.2">
      <c r="A8" s="43"/>
      <c r="B8" s="49" t="s">
        <v>6</v>
      </c>
      <c r="C8" s="50" t="s">
        <v>7</v>
      </c>
      <c r="D8" s="35" t="s">
        <v>11</v>
      </c>
      <c r="E8" s="36">
        <f>SUM(E6:E7)</f>
        <v>180571.95</v>
      </c>
      <c r="F8" s="36">
        <f>SUM(F6:F7)</f>
        <v>180346.22</v>
      </c>
      <c r="G8" s="48">
        <f t="shared" si="0"/>
        <v>99.874991658449716</v>
      </c>
    </row>
    <row r="9" spans="1:7" ht="24.75" customHeight="1" x14ac:dyDescent="0.2">
      <c r="A9" s="51" t="s">
        <v>5</v>
      </c>
      <c r="B9" s="93" t="s">
        <v>8</v>
      </c>
      <c r="C9" s="94"/>
      <c r="D9" s="52" t="s">
        <v>12</v>
      </c>
      <c r="E9" s="53">
        <f>SUM(E8)</f>
        <v>180571.95</v>
      </c>
      <c r="F9" s="53">
        <f>SUM(F8)</f>
        <v>180346.22</v>
      </c>
      <c r="G9" s="48">
        <f t="shared" si="0"/>
        <v>99.874991658449716</v>
      </c>
    </row>
    <row r="10" spans="1:7" ht="25.5" x14ac:dyDescent="0.2">
      <c r="A10" s="58">
        <v>750</v>
      </c>
      <c r="B10" s="45">
        <v>75011</v>
      </c>
      <c r="C10" s="45">
        <v>4010</v>
      </c>
      <c r="D10" s="46" t="s">
        <v>28</v>
      </c>
      <c r="E10" s="47">
        <v>29035</v>
      </c>
      <c r="F10" s="47">
        <v>14724</v>
      </c>
      <c r="G10" s="48">
        <f t="shared" si="0"/>
        <v>50.71121060788704</v>
      </c>
    </row>
    <row r="11" spans="1:7" ht="27" customHeight="1" x14ac:dyDescent="0.2">
      <c r="A11" s="58"/>
      <c r="B11" s="45"/>
      <c r="C11" s="45">
        <v>4040</v>
      </c>
      <c r="D11" s="46" t="s">
        <v>29</v>
      </c>
      <c r="E11" s="47">
        <v>2000</v>
      </c>
      <c r="F11" s="47">
        <v>2000</v>
      </c>
      <c r="G11" s="48">
        <f t="shared" si="0"/>
        <v>100</v>
      </c>
    </row>
    <row r="12" spans="1:7" ht="27.75" customHeight="1" x14ac:dyDescent="0.2">
      <c r="A12" s="58"/>
      <c r="B12" s="45"/>
      <c r="C12" s="45">
        <v>4110</v>
      </c>
      <c r="D12" s="46" t="s">
        <v>23</v>
      </c>
      <c r="E12" s="47">
        <v>4500</v>
      </c>
      <c r="F12" s="47">
        <v>2250</v>
      </c>
      <c r="G12" s="48">
        <f t="shared" si="0"/>
        <v>50</v>
      </c>
    </row>
    <row r="13" spans="1:7" ht="24.75" customHeight="1" x14ac:dyDescent="0.2">
      <c r="A13" s="58"/>
      <c r="B13" s="45"/>
      <c r="C13" s="45">
        <v>4120</v>
      </c>
      <c r="D13" s="46" t="s">
        <v>24</v>
      </c>
      <c r="E13" s="47">
        <v>800</v>
      </c>
      <c r="F13" s="47">
        <v>400</v>
      </c>
      <c r="G13" s="48">
        <f t="shared" si="0"/>
        <v>50</v>
      </c>
    </row>
    <row r="14" spans="1:7" ht="24.75" customHeight="1" x14ac:dyDescent="0.2">
      <c r="A14" s="58"/>
      <c r="B14" s="45"/>
      <c r="C14" s="45">
        <v>4210</v>
      </c>
      <c r="D14" s="46" t="s">
        <v>25</v>
      </c>
      <c r="E14" s="47">
        <v>1000</v>
      </c>
      <c r="F14" s="47">
        <v>500</v>
      </c>
      <c r="G14" s="48">
        <f t="shared" si="0"/>
        <v>50</v>
      </c>
    </row>
    <row r="15" spans="1:7" ht="39.75" customHeight="1" x14ac:dyDescent="0.2">
      <c r="A15" s="58"/>
      <c r="B15" s="45"/>
      <c r="C15" s="45">
        <v>4440</v>
      </c>
      <c r="D15" s="46" t="s">
        <v>30</v>
      </c>
      <c r="E15" s="47">
        <v>1100</v>
      </c>
      <c r="F15" s="47">
        <v>825</v>
      </c>
      <c r="G15" s="48">
        <f t="shared" si="0"/>
        <v>75</v>
      </c>
    </row>
    <row r="16" spans="1:7" ht="24.75" customHeight="1" x14ac:dyDescent="0.2">
      <c r="A16" s="54"/>
      <c r="B16" s="55">
        <v>75011</v>
      </c>
      <c r="C16" s="55" t="s">
        <v>7</v>
      </c>
      <c r="D16" s="56" t="s">
        <v>31</v>
      </c>
      <c r="E16" s="57">
        <f>SUM(E10:E15)</f>
        <v>38435</v>
      </c>
      <c r="F16" s="57">
        <f>SUM(F10:F15)</f>
        <v>20699</v>
      </c>
      <c r="G16" s="48">
        <f t="shared" si="0"/>
        <v>53.854559646155856</v>
      </c>
    </row>
    <row r="17" spans="1:7" ht="28.5" customHeight="1" x14ac:dyDescent="0.2">
      <c r="A17" s="59">
        <v>750</v>
      </c>
      <c r="B17" s="93" t="s">
        <v>8</v>
      </c>
      <c r="C17" s="94"/>
      <c r="D17" s="60" t="s">
        <v>15</v>
      </c>
      <c r="E17" s="61">
        <f>SUM(E16)</f>
        <v>38435</v>
      </c>
      <c r="F17" s="61">
        <f>SUM(F16)</f>
        <v>20699</v>
      </c>
      <c r="G17" s="48">
        <f t="shared" ref="G17:G28" si="1">(F17/E17)*100</f>
        <v>53.854559646155856</v>
      </c>
    </row>
    <row r="18" spans="1:7" ht="25.5" customHeight="1" x14ac:dyDescent="0.2">
      <c r="A18" s="58">
        <v>751</v>
      </c>
      <c r="B18" s="45">
        <v>75101</v>
      </c>
      <c r="C18" s="45">
        <v>4300</v>
      </c>
      <c r="D18" s="46" t="s">
        <v>26</v>
      </c>
      <c r="E18" s="47">
        <v>648</v>
      </c>
      <c r="F18" s="47">
        <v>324</v>
      </c>
      <c r="G18" s="48">
        <f>(F18/E18)*100</f>
        <v>50</v>
      </c>
    </row>
    <row r="19" spans="1:7" ht="66.75" customHeight="1" x14ac:dyDescent="0.2">
      <c r="A19" s="54"/>
      <c r="B19" s="55">
        <v>75101</v>
      </c>
      <c r="C19" s="55" t="s">
        <v>7</v>
      </c>
      <c r="D19" s="56" t="s">
        <v>16</v>
      </c>
      <c r="E19" s="57">
        <f>SUM(E18)</f>
        <v>648</v>
      </c>
      <c r="F19" s="57">
        <f>SUM(F18)</f>
        <v>324</v>
      </c>
      <c r="G19" s="48">
        <f t="shared" si="1"/>
        <v>50</v>
      </c>
    </row>
    <row r="20" spans="1:7" s="66" customFormat="1" ht="27.75" customHeight="1" x14ac:dyDescent="0.2">
      <c r="A20" s="69">
        <v>751</v>
      </c>
      <c r="B20" s="91">
        <v>75113</v>
      </c>
      <c r="C20" s="92">
        <v>3030</v>
      </c>
      <c r="D20" s="71" t="s">
        <v>49</v>
      </c>
      <c r="E20" s="72">
        <v>2360</v>
      </c>
      <c r="F20" s="72">
        <v>2360</v>
      </c>
      <c r="G20" s="48">
        <f t="shared" si="1"/>
        <v>100</v>
      </c>
    </row>
    <row r="21" spans="1:7" s="66" customFormat="1" ht="30.75" customHeight="1" x14ac:dyDescent="0.2">
      <c r="A21" s="69"/>
      <c r="B21" s="91"/>
      <c r="C21" s="92">
        <v>4110</v>
      </c>
      <c r="D21" s="46" t="s">
        <v>23</v>
      </c>
      <c r="E21" s="72">
        <v>113</v>
      </c>
      <c r="F21" s="72">
        <v>111.19</v>
      </c>
      <c r="G21" s="48">
        <f t="shared" si="1"/>
        <v>98.398230088495581</v>
      </c>
    </row>
    <row r="22" spans="1:7" s="66" customFormat="1" ht="28.5" customHeight="1" x14ac:dyDescent="0.2">
      <c r="A22" s="69"/>
      <c r="B22" s="91"/>
      <c r="C22" s="92">
        <v>4120</v>
      </c>
      <c r="D22" s="46" t="s">
        <v>24</v>
      </c>
      <c r="E22" s="72">
        <v>17</v>
      </c>
      <c r="F22" s="72">
        <v>16.12</v>
      </c>
      <c r="G22" s="48">
        <f t="shared" si="1"/>
        <v>94.82352941176471</v>
      </c>
    </row>
    <row r="23" spans="1:7" s="66" customFormat="1" ht="25.5" customHeight="1" x14ac:dyDescent="0.2">
      <c r="A23" s="69"/>
      <c r="B23" s="91"/>
      <c r="C23" s="92">
        <v>4170</v>
      </c>
      <c r="D23" s="71" t="s">
        <v>50</v>
      </c>
      <c r="E23" s="72">
        <v>1258</v>
      </c>
      <c r="F23" s="72">
        <v>1258</v>
      </c>
      <c r="G23" s="48">
        <f t="shared" si="1"/>
        <v>100</v>
      </c>
    </row>
    <row r="24" spans="1:7" s="66" customFormat="1" ht="28.5" customHeight="1" x14ac:dyDescent="0.2">
      <c r="A24" s="69"/>
      <c r="B24" s="91"/>
      <c r="C24" s="92">
        <v>4210</v>
      </c>
      <c r="D24" s="46" t="s">
        <v>25</v>
      </c>
      <c r="E24" s="72">
        <v>863</v>
      </c>
      <c r="F24" s="72">
        <v>861.56</v>
      </c>
      <c r="G24" s="48">
        <f t="shared" si="1"/>
        <v>99.833140208574733</v>
      </c>
    </row>
    <row r="25" spans="1:7" s="66" customFormat="1" ht="27" customHeight="1" x14ac:dyDescent="0.2">
      <c r="A25" s="69"/>
      <c r="B25" s="91"/>
      <c r="C25" s="92">
        <v>4300</v>
      </c>
      <c r="D25" s="46" t="s">
        <v>26</v>
      </c>
      <c r="E25" s="72">
        <v>390</v>
      </c>
      <c r="F25" s="72">
        <v>389</v>
      </c>
      <c r="G25" s="48">
        <f t="shared" si="1"/>
        <v>99.743589743589752</v>
      </c>
    </row>
    <row r="26" spans="1:7" s="66" customFormat="1" ht="30" customHeight="1" x14ac:dyDescent="0.2">
      <c r="A26" s="69"/>
      <c r="B26" s="91"/>
      <c r="C26" s="92">
        <v>4410</v>
      </c>
      <c r="D26" s="46" t="s">
        <v>32</v>
      </c>
      <c r="E26" s="72">
        <v>309</v>
      </c>
      <c r="F26" s="72">
        <v>308.8</v>
      </c>
      <c r="G26" s="48">
        <f t="shared" si="1"/>
        <v>99.935275080906152</v>
      </c>
    </row>
    <row r="27" spans="1:7" ht="35.25" customHeight="1" x14ac:dyDescent="0.2">
      <c r="A27" s="54"/>
      <c r="B27" s="89">
        <v>75113</v>
      </c>
      <c r="C27" s="90" t="s">
        <v>7</v>
      </c>
      <c r="D27" s="56" t="s">
        <v>48</v>
      </c>
      <c r="E27" s="57">
        <f>SUM(E20:E26)</f>
        <v>5310</v>
      </c>
      <c r="F27" s="57">
        <f>SUM(F20:F26)</f>
        <v>5304.67</v>
      </c>
      <c r="G27" s="48">
        <f t="shared" si="1"/>
        <v>99.899623352165719</v>
      </c>
    </row>
    <row r="28" spans="1:7" ht="55.5" customHeight="1" x14ac:dyDescent="0.2">
      <c r="A28" s="59">
        <v>751</v>
      </c>
      <c r="B28" s="93" t="s">
        <v>8</v>
      </c>
      <c r="C28" s="94"/>
      <c r="D28" s="60" t="s">
        <v>34</v>
      </c>
      <c r="E28" s="61">
        <f>SUM(E19,E27)</f>
        <v>5958</v>
      </c>
      <c r="F28" s="61">
        <f>SUM(F19,F27)</f>
        <v>5628.67</v>
      </c>
      <c r="G28" s="48">
        <f t="shared" si="1"/>
        <v>94.472473984558576</v>
      </c>
    </row>
    <row r="29" spans="1:7" ht="20.25" customHeight="1" x14ac:dyDescent="0.2">
      <c r="A29" s="58">
        <v>852</v>
      </c>
      <c r="B29" s="45">
        <v>85212</v>
      </c>
      <c r="C29" s="45">
        <v>3110</v>
      </c>
      <c r="D29" s="46" t="s">
        <v>35</v>
      </c>
      <c r="E29" s="47">
        <v>1494690</v>
      </c>
      <c r="F29" s="47">
        <v>768350.1</v>
      </c>
      <c r="G29" s="48">
        <f t="shared" ref="G29:G47" si="2">(F29/E29)*100</f>
        <v>51.405314814443123</v>
      </c>
    </row>
    <row r="30" spans="1:7" ht="30.75" customHeight="1" x14ac:dyDescent="0.2">
      <c r="A30" s="58"/>
      <c r="B30" s="45"/>
      <c r="C30" s="45">
        <v>4010</v>
      </c>
      <c r="D30" s="46" t="s">
        <v>28</v>
      </c>
      <c r="E30" s="47">
        <v>29000</v>
      </c>
      <c r="F30" s="47">
        <v>14601</v>
      </c>
      <c r="G30" s="48">
        <f t="shared" si="2"/>
        <v>50.348275862068967</v>
      </c>
    </row>
    <row r="31" spans="1:7" ht="30.75" customHeight="1" x14ac:dyDescent="0.2">
      <c r="A31" s="58"/>
      <c r="B31" s="45"/>
      <c r="C31" s="45">
        <v>4040</v>
      </c>
      <c r="D31" s="46" t="s">
        <v>29</v>
      </c>
      <c r="E31" s="47">
        <v>2000</v>
      </c>
      <c r="F31" s="47">
        <v>2000</v>
      </c>
      <c r="G31" s="48">
        <f t="shared" si="2"/>
        <v>100</v>
      </c>
    </row>
    <row r="32" spans="1:7" ht="32.25" customHeight="1" x14ac:dyDescent="0.2">
      <c r="A32" s="58"/>
      <c r="B32" s="45"/>
      <c r="C32" s="45">
        <v>4110</v>
      </c>
      <c r="D32" s="46" t="s">
        <v>23</v>
      </c>
      <c r="E32" s="47">
        <v>6000</v>
      </c>
      <c r="F32" s="47">
        <v>5004.34</v>
      </c>
      <c r="G32" s="48">
        <f t="shared" si="2"/>
        <v>83.405666666666662</v>
      </c>
    </row>
    <row r="33" spans="1:7" ht="25.5" customHeight="1" x14ac:dyDescent="0.2">
      <c r="A33" s="58"/>
      <c r="B33" s="45"/>
      <c r="C33" s="45">
        <v>4120</v>
      </c>
      <c r="D33" s="46" t="s">
        <v>24</v>
      </c>
      <c r="E33" s="47">
        <v>720</v>
      </c>
      <c r="F33" s="47">
        <v>453.69</v>
      </c>
      <c r="G33" s="48">
        <f t="shared" si="2"/>
        <v>63.012500000000003</v>
      </c>
    </row>
    <row r="34" spans="1:7" ht="31.5" customHeight="1" x14ac:dyDescent="0.2">
      <c r="A34" s="58"/>
      <c r="B34" s="45"/>
      <c r="C34" s="45">
        <v>4210</v>
      </c>
      <c r="D34" s="46" t="s">
        <v>25</v>
      </c>
      <c r="E34" s="47">
        <v>2780</v>
      </c>
      <c r="F34" s="47">
        <v>0</v>
      </c>
      <c r="G34" s="48">
        <f t="shared" si="2"/>
        <v>0</v>
      </c>
    </row>
    <row r="35" spans="1:7" ht="24" customHeight="1" x14ac:dyDescent="0.2">
      <c r="A35" s="58"/>
      <c r="B35" s="45"/>
      <c r="C35" s="45">
        <v>4300</v>
      </c>
      <c r="D35" s="46" t="s">
        <v>26</v>
      </c>
      <c r="E35" s="47">
        <v>2000</v>
      </c>
      <c r="F35" s="47">
        <v>1923.51</v>
      </c>
      <c r="G35" s="48">
        <f t="shared" si="2"/>
        <v>96.1755</v>
      </c>
    </row>
    <row r="36" spans="1:7" ht="24" customHeight="1" x14ac:dyDescent="0.2">
      <c r="A36" s="58"/>
      <c r="B36" s="45"/>
      <c r="C36" s="45">
        <v>4410</v>
      </c>
      <c r="D36" s="46" t="s">
        <v>32</v>
      </c>
      <c r="E36" s="47">
        <v>500</v>
      </c>
      <c r="F36" s="47">
        <v>305.8</v>
      </c>
      <c r="G36" s="48">
        <f t="shared" si="2"/>
        <v>61.160000000000004</v>
      </c>
    </row>
    <row r="37" spans="1:7" ht="42.75" customHeight="1" x14ac:dyDescent="0.2">
      <c r="A37" s="58"/>
      <c r="B37" s="45"/>
      <c r="C37" s="45">
        <v>4440</v>
      </c>
      <c r="D37" s="46" t="s">
        <v>30</v>
      </c>
      <c r="E37" s="47">
        <v>1100</v>
      </c>
      <c r="F37" s="47">
        <v>820.45</v>
      </c>
      <c r="G37" s="48">
        <f t="shared" si="2"/>
        <v>74.586363636363643</v>
      </c>
    </row>
    <row r="38" spans="1:7" ht="24.75" customHeight="1" x14ac:dyDescent="0.2">
      <c r="A38" s="58"/>
      <c r="B38" s="45"/>
      <c r="C38" s="45">
        <v>4580</v>
      </c>
      <c r="D38" s="46" t="s">
        <v>52</v>
      </c>
      <c r="E38" s="47">
        <v>3360</v>
      </c>
      <c r="F38" s="47">
        <v>2235.84</v>
      </c>
      <c r="G38" s="48">
        <f t="shared" si="2"/>
        <v>66.542857142857144</v>
      </c>
    </row>
    <row r="39" spans="1:7" ht="42.75" customHeight="1" x14ac:dyDescent="0.2">
      <c r="A39" s="58"/>
      <c r="B39" s="45"/>
      <c r="C39" s="45">
        <v>4610</v>
      </c>
      <c r="D39" s="71" t="s">
        <v>51</v>
      </c>
      <c r="E39" s="47">
        <v>170</v>
      </c>
      <c r="F39" s="47">
        <v>3.3</v>
      </c>
      <c r="G39" s="48">
        <f t="shared" si="2"/>
        <v>1.9411764705882351</v>
      </c>
    </row>
    <row r="40" spans="1:7" ht="41.25" customHeight="1" x14ac:dyDescent="0.2">
      <c r="A40" s="58"/>
      <c r="B40" s="45"/>
      <c r="C40" s="45">
        <v>4700</v>
      </c>
      <c r="D40" s="46" t="s">
        <v>33</v>
      </c>
      <c r="E40" s="47">
        <v>680</v>
      </c>
      <c r="F40" s="47">
        <v>0</v>
      </c>
      <c r="G40" s="48">
        <f t="shared" si="2"/>
        <v>0</v>
      </c>
    </row>
    <row r="41" spans="1:7" ht="105" customHeight="1" x14ac:dyDescent="0.2">
      <c r="A41" s="54"/>
      <c r="B41" s="55">
        <v>85212</v>
      </c>
      <c r="C41" s="55" t="s">
        <v>7</v>
      </c>
      <c r="D41" s="56" t="s">
        <v>36</v>
      </c>
      <c r="E41" s="57">
        <f>SUM(E29:E40)</f>
        <v>1543000</v>
      </c>
      <c r="F41" s="57">
        <f>SUM(F29:F40)</f>
        <v>795698.02999999991</v>
      </c>
      <c r="G41" s="48">
        <f>(F41/E41)*100</f>
        <v>51.568245625405055</v>
      </c>
    </row>
    <row r="42" spans="1:7" s="66" customFormat="1" ht="32.25" customHeight="1" x14ac:dyDescent="0.2">
      <c r="A42" s="83">
        <v>852</v>
      </c>
      <c r="B42" s="84">
        <v>85213</v>
      </c>
      <c r="C42" s="84">
        <v>4130</v>
      </c>
      <c r="D42" s="85" t="s">
        <v>43</v>
      </c>
      <c r="E42" s="86">
        <v>1300</v>
      </c>
      <c r="F42" s="86">
        <v>0</v>
      </c>
      <c r="G42" s="48">
        <f t="shared" si="2"/>
        <v>0</v>
      </c>
    </row>
    <row r="43" spans="1:7" ht="66.75" customHeight="1" x14ac:dyDescent="0.2">
      <c r="A43" s="79"/>
      <c r="B43" s="80">
        <v>85213</v>
      </c>
      <c r="C43" s="80" t="s">
        <v>7</v>
      </c>
      <c r="D43" s="81" t="s">
        <v>44</v>
      </c>
      <c r="E43" s="82">
        <f>SUM(E42)</f>
        <v>1300</v>
      </c>
      <c r="F43" s="82">
        <f>SUM(F42)</f>
        <v>0</v>
      </c>
      <c r="G43" s="48">
        <f t="shared" si="2"/>
        <v>0</v>
      </c>
    </row>
    <row r="44" spans="1:7" s="66" customFormat="1" ht="22.5" customHeight="1" x14ac:dyDescent="0.2">
      <c r="A44" s="83">
        <v>852</v>
      </c>
      <c r="B44" s="84">
        <v>85295</v>
      </c>
      <c r="C44" s="84">
        <v>3110</v>
      </c>
      <c r="D44" s="71" t="s">
        <v>35</v>
      </c>
      <c r="E44" s="86">
        <v>23797</v>
      </c>
      <c r="F44" s="86">
        <v>14600</v>
      </c>
      <c r="G44" s="87">
        <f t="shared" si="2"/>
        <v>61.352271294701012</v>
      </c>
    </row>
    <row r="45" spans="1:7" s="66" customFormat="1" ht="27" customHeight="1" x14ac:dyDescent="0.2">
      <c r="A45" s="83"/>
      <c r="B45" s="84"/>
      <c r="C45" s="84">
        <v>4210</v>
      </c>
      <c r="D45" s="46" t="s">
        <v>25</v>
      </c>
      <c r="E45" s="86">
        <v>232</v>
      </c>
      <c r="F45" s="86">
        <v>75.02</v>
      </c>
      <c r="G45" s="87">
        <f t="shared" si="2"/>
        <v>32.336206896551722</v>
      </c>
    </row>
    <row r="46" spans="1:7" s="66" customFormat="1" ht="27" customHeight="1" x14ac:dyDescent="0.2">
      <c r="A46" s="83"/>
      <c r="B46" s="84"/>
      <c r="C46" s="84">
        <v>4300</v>
      </c>
      <c r="D46" s="46" t="s">
        <v>26</v>
      </c>
      <c r="E46" s="86">
        <v>505</v>
      </c>
      <c r="F46" s="86">
        <v>156.9</v>
      </c>
      <c r="G46" s="87">
        <f t="shared" si="2"/>
        <v>31.06930693069307</v>
      </c>
    </row>
    <row r="47" spans="1:7" ht="27" customHeight="1" x14ac:dyDescent="0.2">
      <c r="A47" s="79"/>
      <c r="B47" s="80">
        <v>85295</v>
      </c>
      <c r="C47" s="80" t="s">
        <v>7</v>
      </c>
      <c r="D47" s="81" t="s">
        <v>11</v>
      </c>
      <c r="E47" s="82">
        <f>SUM(E44:E46)</f>
        <v>24534</v>
      </c>
      <c r="F47" s="82">
        <f>SUM(F44:F46)</f>
        <v>14831.92</v>
      </c>
      <c r="G47" s="48">
        <f t="shared" si="2"/>
        <v>60.454552865411273</v>
      </c>
    </row>
    <row r="48" spans="1:7" s="66" customFormat="1" ht="30" customHeight="1" x14ac:dyDescent="0.2">
      <c r="A48" s="65">
        <v>852</v>
      </c>
      <c r="B48" s="93" t="s">
        <v>8</v>
      </c>
      <c r="C48" s="94"/>
      <c r="D48" s="67" t="s">
        <v>37</v>
      </c>
      <c r="E48" s="68">
        <f>SUM(E41,E43,E47)</f>
        <v>1568834</v>
      </c>
      <c r="F48" s="68">
        <f>SUM(F41,F43,F47)</f>
        <v>810529.95</v>
      </c>
      <c r="G48" s="48">
        <f>(F48/E48)*100</f>
        <v>51.664481391912723</v>
      </c>
    </row>
    <row r="49" spans="1:7" ht="23.25" customHeight="1" thickBot="1" x14ac:dyDescent="0.25">
      <c r="A49" s="62"/>
      <c r="B49" s="63"/>
      <c r="C49" s="63"/>
      <c r="D49" s="88" t="s">
        <v>7</v>
      </c>
      <c r="E49" s="64">
        <f>SUM(E9,E17,E28, E48)</f>
        <v>1793798.95</v>
      </c>
      <c r="F49" s="64">
        <f>SUM(F9,F17,F28, F48)</f>
        <v>1017203.84</v>
      </c>
      <c r="G49" s="48">
        <f>(F49/E49)*100</f>
        <v>56.706680534069889</v>
      </c>
    </row>
  </sheetData>
  <mergeCells count="4">
    <mergeCell ref="B9:C9"/>
    <mergeCell ref="B17:C17"/>
    <mergeCell ref="B28:C28"/>
    <mergeCell ref="B48:C4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3" workbookViewId="0">
      <selection activeCell="F20" sqref="F20"/>
    </sheetView>
  </sheetViews>
  <sheetFormatPr defaultRowHeight="12.75" x14ac:dyDescent="0.2"/>
  <cols>
    <col min="1" max="1" width="4.42578125" style="28" customWidth="1"/>
    <col min="2" max="2" width="6.42578125" style="28" customWidth="1"/>
    <col min="3" max="3" width="7.28515625" style="28" customWidth="1"/>
    <col min="4" max="4" width="31.85546875" style="33" customWidth="1"/>
    <col min="5" max="5" width="12.85546875" style="28" customWidth="1"/>
    <col min="6" max="6" width="14.85546875" style="28" customWidth="1"/>
    <col min="7" max="7" width="7.140625" style="28" customWidth="1"/>
  </cols>
  <sheetData>
    <row r="1" spans="1:7" x14ac:dyDescent="0.2">
      <c r="A1" s="96" t="s">
        <v>46</v>
      </c>
      <c r="B1" s="97"/>
      <c r="C1" s="97"/>
      <c r="D1" s="97"/>
      <c r="E1" s="97"/>
      <c r="F1" s="97"/>
      <c r="G1" s="97"/>
    </row>
    <row r="2" spans="1:7" ht="13.5" thickBot="1" x14ac:dyDescent="0.25">
      <c r="A2" s="3"/>
      <c r="B2" s="3"/>
      <c r="C2" s="3"/>
      <c r="D2" s="29"/>
      <c r="E2" s="3"/>
      <c r="F2" s="3"/>
      <c r="G2" s="3"/>
    </row>
    <row r="3" spans="1:7" ht="26.25" thickBot="1" x14ac:dyDescent="0.25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9</v>
      </c>
    </row>
    <row r="4" spans="1:7" ht="63.75" x14ac:dyDescent="0.2">
      <c r="A4" s="7" t="s">
        <v>5</v>
      </c>
      <c r="B4" s="8" t="s">
        <v>6</v>
      </c>
      <c r="C4" s="8" t="s">
        <v>10</v>
      </c>
      <c r="D4" s="71" t="s">
        <v>38</v>
      </c>
      <c r="E4" s="9">
        <v>180571.95</v>
      </c>
      <c r="F4" s="9">
        <v>180397</v>
      </c>
      <c r="G4" s="9">
        <f>(F4/E4)*100</f>
        <v>99.903113412686736</v>
      </c>
    </row>
    <row r="5" spans="1:7" s="1" customFormat="1" ht="18.75" customHeight="1" x14ac:dyDescent="0.2">
      <c r="A5" s="10"/>
      <c r="B5" s="11" t="s">
        <v>6</v>
      </c>
      <c r="C5" s="11" t="s">
        <v>7</v>
      </c>
      <c r="D5" s="30" t="s">
        <v>11</v>
      </c>
      <c r="E5" s="12">
        <f>SUM(E4:E4)</f>
        <v>180571.95</v>
      </c>
      <c r="F5" s="12">
        <f>SUM(F4:F4)</f>
        <v>180397</v>
      </c>
      <c r="G5" s="13">
        <f>(F5/E5)*100</f>
        <v>99.903113412686736</v>
      </c>
    </row>
    <row r="6" spans="1:7" s="2" customFormat="1" ht="18.75" customHeight="1" x14ac:dyDescent="0.2">
      <c r="A6" s="14" t="s">
        <v>5</v>
      </c>
      <c r="B6" s="95" t="s">
        <v>8</v>
      </c>
      <c r="C6" s="95"/>
      <c r="D6" s="31" t="s">
        <v>12</v>
      </c>
      <c r="E6" s="15">
        <f>SUM(E5)</f>
        <v>180571.95</v>
      </c>
      <c r="F6" s="15">
        <f>SUM(F5)</f>
        <v>180397</v>
      </c>
      <c r="G6" s="16">
        <f>(F6/E6)*100</f>
        <v>99.903113412686736</v>
      </c>
    </row>
    <row r="7" spans="1:7" ht="63.75" x14ac:dyDescent="0.2">
      <c r="A7" s="17">
        <v>750</v>
      </c>
      <c r="B7" s="18">
        <v>75011</v>
      </c>
      <c r="C7" s="19" t="s">
        <v>10</v>
      </c>
      <c r="D7" s="71" t="s">
        <v>38</v>
      </c>
      <c r="E7" s="16">
        <v>38435</v>
      </c>
      <c r="F7" s="16">
        <v>20699</v>
      </c>
      <c r="G7" s="16">
        <f>(F7/E7)*100</f>
        <v>53.854559646155856</v>
      </c>
    </row>
    <row r="8" spans="1:7" s="1" customFormat="1" ht="19.5" customHeight="1" x14ac:dyDescent="0.2">
      <c r="A8" s="20"/>
      <c r="B8" s="11" t="s">
        <v>13</v>
      </c>
      <c r="C8" s="11" t="s">
        <v>7</v>
      </c>
      <c r="D8" s="30" t="s">
        <v>14</v>
      </c>
      <c r="E8" s="12">
        <f>SUM(E7:E7)</f>
        <v>38435</v>
      </c>
      <c r="F8" s="12">
        <f>SUM(F7:F7)</f>
        <v>20699</v>
      </c>
      <c r="G8" s="13">
        <f t="shared" ref="G8:G20" si="0">(F8/E8)*100</f>
        <v>53.854559646155856</v>
      </c>
    </row>
    <row r="9" spans="1:7" s="2" customFormat="1" ht="26.25" customHeight="1" x14ac:dyDescent="0.2">
      <c r="A9" s="21">
        <v>750</v>
      </c>
      <c r="B9" s="95" t="s">
        <v>8</v>
      </c>
      <c r="C9" s="95"/>
      <c r="D9" s="31" t="s">
        <v>15</v>
      </c>
      <c r="E9" s="15">
        <f>SUM(E8)</f>
        <v>38435</v>
      </c>
      <c r="F9" s="15">
        <f>SUM(F8)</f>
        <v>20699</v>
      </c>
      <c r="G9" s="15">
        <f t="shared" si="0"/>
        <v>53.854559646155856</v>
      </c>
    </row>
    <row r="10" spans="1:7" ht="63.75" x14ac:dyDescent="0.2">
      <c r="A10" s="17">
        <v>751</v>
      </c>
      <c r="B10" s="18">
        <v>75101</v>
      </c>
      <c r="C10" s="19" t="s">
        <v>10</v>
      </c>
      <c r="D10" s="71" t="s">
        <v>38</v>
      </c>
      <c r="E10" s="16">
        <v>648</v>
      </c>
      <c r="F10" s="16">
        <v>324</v>
      </c>
      <c r="G10" s="16">
        <f t="shared" si="0"/>
        <v>50</v>
      </c>
    </row>
    <row r="11" spans="1:7" s="1" customFormat="1" ht="25.5" x14ac:dyDescent="0.2">
      <c r="A11" s="20"/>
      <c r="B11" s="11" t="s">
        <v>19</v>
      </c>
      <c r="C11" s="11" t="s">
        <v>7</v>
      </c>
      <c r="D11" s="30" t="s">
        <v>20</v>
      </c>
      <c r="E11" s="12">
        <f>SUM(E10)</f>
        <v>648</v>
      </c>
      <c r="F11" s="12">
        <f>SUM(F10)</f>
        <v>324</v>
      </c>
      <c r="G11" s="13">
        <f t="shared" si="0"/>
        <v>50</v>
      </c>
    </row>
    <row r="12" spans="1:7" s="66" customFormat="1" ht="63.75" x14ac:dyDescent="0.2">
      <c r="A12" s="17">
        <v>751</v>
      </c>
      <c r="B12" s="18">
        <v>75113</v>
      </c>
      <c r="C12" s="19" t="s">
        <v>10</v>
      </c>
      <c r="D12" s="71" t="s">
        <v>38</v>
      </c>
      <c r="E12" s="16">
        <v>5310</v>
      </c>
      <c r="F12" s="16">
        <v>5304.67</v>
      </c>
      <c r="G12" s="16">
        <f t="shared" ref="G12:G13" si="1">(F12/E12)*100</f>
        <v>99.899623352165719</v>
      </c>
    </row>
    <row r="13" spans="1:7" s="1" customFormat="1" ht="25.5" x14ac:dyDescent="0.2">
      <c r="A13" s="20"/>
      <c r="B13" s="49" t="s">
        <v>47</v>
      </c>
      <c r="C13" s="11" t="s">
        <v>7</v>
      </c>
      <c r="D13" s="35" t="s">
        <v>48</v>
      </c>
      <c r="E13" s="12">
        <f>SUM(E12)</f>
        <v>5310</v>
      </c>
      <c r="F13" s="12">
        <f>SUM(F12)</f>
        <v>5304.67</v>
      </c>
      <c r="G13" s="13">
        <f t="shared" si="1"/>
        <v>99.899623352165719</v>
      </c>
    </row>
    <row r="14" spans="1:7" s="2" customFormat="1" ht="51" x14ac:dyDescent="0.2">
      <c r="A14" s="21">
        <v>751</v>
      </c>
      <c r="B14" s="95" t="s">
        <v>8</v>
      </c>
      <c r="C14" s="95"/>
      <c r="D14" s="31" t="s">
        <v>16</v>
      </c>
      <c r="E14" s="15">
        <f>SUM(E11,E13)</f>
        <v>5958</v>
      </c>
      <c r="F14" s="15">
        <f>SUM(F11,F13)</f>
        <v>5628.67</v>
      </c>
      <c r="G14" s="16">
        <f t="shared" si="0"/>
        <v>94.472473984558576</v>
      </c>
    </row>
    <row r="15" spans="1:7" ht="63.75" x14ac:dyDescent="0.2">
      <c r="A15" s="22">
        <v>852</v>
      </c>
      <c r="B15" s="23">
        <v>85212</v>
      </c>
      <c r="C15" s="24" t="s">
        <v>10</v>
      </c>
      <c r="D15" s="71" t="s">
        <v>38</v>
      </c>
      <c r="E15" s="13">
        <v>1543000</v>
      </c>
      <c r="F15" s="13">
        <v>835000</v>
      </c>
      <c r="G15" s="13">
        <f>(F15/E15)*100</f>
        <v>54.1153596889177</v>
      </c>
    </row>
    <row r="16" spans="1:7" s="1" customFormat="1" ht="63.75" x14ac:dyDescent="0.2">
      <c r="A16" s="20"/>
      <c r="B16" s="11" t="s">
        <v>17</v>
      </c>
      <c r="C16" s="11" t="s">
        <v>7</v>
      </c>
      <c r="D16" s="35" t="s">
        <v>39</v>
      </c>
      <c r="E16" s="12">
        <f>SUM(E15:E15)</f>
        <v>1543000</v>
      </c>
      <c r="F16" s="12">
        <f>SUM(F15:F15)</f>
        <v>835000</v>
      </c>
      <c r="G16" s="12">
        <f t="shared" si="0"/>
        <v>54.1153596889177</v>
      </c>
    </row>
    <row r="17" spans="1:7" s="66" customFormat="1" ht="63.75" x14ac:dyDescent="0.2">
      <c r="A17" s="69">
        <v>852</v>
      </c>
      <c r="B17" s="70" t="s">
        <v>40</v>
      </c>
      <c r="C17" s="70" t="s">
        <v>10</v>
      </c>
      <c r="D17" s="71" t="s">
        <v>38</v>
      </c>
      <c r="E17" s="72">
        <v>1300</v>
      </c>
      <c r="F17" s="72">
        <v>200</v>
      </c>
      <c r="G17" s="13">
        <f t="shared" si="0"/>
        <v>15.384615384615385</v>
      </c>
    </row>
    <row r="18" spans="1:7" s="1" customFormat="1" ht="89.25" x14ac:dyDescent="0.2">
      <c r="A18" s="73"/>
      <c r="B18" s="49" t="s">
        <v>40</v>
      </c>
      <c r="C18" s="49" t="s">
        <v>7</v>
      </c>
      <c r="D18" s="35" t="s">
        <v>41</v>
      </c>
      <c r="E18" s="36">
        <f>SUM(E17)</f>
        <v>1300</v>
      </c>
      <c r="F18" s="36">
        <f>SUM(F17)</f>
        <v>200</v>
      </c>
      <c r="G18" s="13">
        <f t="shared" si="0"/>
        <v>15.384615384615385</v>
      </c>
    </row>
    <row r="19" spans="1:7" s="66" customFormat="1" ht="63.75" x14ac:dyDescent="0.2">
      <c r="A19" s="69">
        <v>852</v>
      </c>
      <c r="B19" s="70" t="s">
        <v>42</v>
      </c>
      <c r="C19" s="70" t="s">
        <v>10</v>
      </c>
      <c r="D19" s="71" t="s">
        <v>38</v>
      </c>
      <c r="E19" s="72">
        <v>24534</v>
      </c>
      <c r="F19" s="72">
        <v>16395</v>
      </c>
      <c r="G19" s="13">
        <f t="shared" si="0"/>
        <v>66.82562973832232</v>
      </c>
    </row>
    <row r="20" spans="1:7" s="1" customFormat="1" ht="22.5" customHeight="1" x14ac:dyDescent="0.2">
      <c r="A20" s="73"/>
      <c r="B20" s="49" t="s">
        <v>42</v>
      </c>
      <c r="C20" s="49" t="s">
        <v>7</v>
      </c>
      <c r="D20" s="35" t="s">
        <v>11</v>
      </c>
      <c r="E20" s="36">
        <f>SUM(E19)</f>
        <v>24534</v>
      </c>
      <c r="F20" s="36">
        <f>SUM(F19)</f>
        <v>16395</v>
      </c>
      <c r="G20" s="13">
        <f t="shared" si="0"/>
        <v>66.82562973832232</v>
      </c>
    </row>
    <row r="21" spans="1:7" s="2" customFormat="1" ht="22.5" customHeight="1" x14ac:dyDescent="0.2">
      <c r="A21" s="21">
        <v>852</v>
      </c>
      <c r="B21" s="95" t="s">
        <v>8</v>
      </c>
      <c r="C21" s="95"/>
      <c r="D21" s="31" t="s">
        <v>18</v>
      </c>
      <c r="E21" s="15">
        <f>SUM(E16,E18,E20)</f>
        <v>1568834</v>
      </c>
      <c r="F21" s="15">
        <f>SUM(F16,F18,F20)</f>
        <v>851595</v>
      </c>
      <c r="G21" s="15">
        <f>(F21/E21)*100</f>
        <v>54.282033663217398</v>
      </c>
    </row>
    <row r="22" spans="1:7" ht="13.5" thickBot="1" x14ac:dyDescent="0.25">
      <c r="A22" s="25"/>
      <c r="B22" s="26"/>
      <c r="C22" s="27"/>
      <c r="D22" s="32"/>
      <c r="E22" s="34">
        <f>SUM(E6,E9,E14,E21)</f>
        <v>1793798.95</v>
      </c>
      <c r="F22" s="34">
        <f>SUM(F6,F9,F14,F21)</f>
        <v>1058319.67</v>
      </c>
      <c r="G22" s="34">
        <f>(F22/E22)*100</f>
        <v>58.998789691564937</v>
      </c>
    </row>
  </sheetData>
  <mergeCells count="5">
    <mergeCell ref="B6:C6"/>
    <mergeCell ref="B9:C9"/>
    <mergeCell ref="A1:G1"/>
    <mergeCell ref="B21:C21"/>
    <mergeCell ref="B14:C1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2014-07-08T10:29:35Z</cp:lastPrinted>
  <dcterms:created xsi:type="dcterms:W3CDTF">2010-03-05T13:33:40Z</dcterms:created>
  <dcterms:modified xsi:type="dcterms:W3CDTF">2014-07-08T10:30:23Z</dcterms:modified>
</cp:coreProperties>
</file>