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5195" windowHeight="7425"/>
  </bookViews>
  <sheets>
    <sheet name="Wydatki" sheetId="2" r:id="rId1"/>
    <sheet name="Dochody" sheetId="1" r:id="rId2"/>
  </sheets>
  <calcPr calcId="145621"/>
</workbook>
</file>

<file path=xl/calcChain.xml><?xml version="1.0" encoding="utf-8"?>
<calcChain xmlns="http://schemas.openxmlformats.org/spreadsheetml/2006/main">
  <c r="E64" i="2" l="1"/>
  <c r="F64" i="2"/>
  <c r="E63" i="2"/>
  <c r="F63" i="2"/>
  <c r="F61" i="2"/>
  <c r="G61" i="2" s="1"/>
  <c r="E61" i="2"/>
  <c r="F59" i="2"/>
  <c r="G59" i="2" s="1"/>
  <c r="E59" i="2"/>
  <c r="G62" i="2"/>
  <c r="G60" i="2"/>
  <c r="G58" i="2"/>
  <c r="G63" i="2" l="1"/>
  <c r="E34" i="2"/>
  <c r="F34" i="2"/>
  <c r="G25" i="2"/>
  <c r="G33" i="2"/>
  <c r="G32" i="2"/>
  <c r="G31" i="2"/>
  <c r="G30" i="2"/>
  <c r="G29" i="2"/>
  <c r="G28" i="2"/>
  <c r="G27" i="2"/>
  <c r="G17" i="2"/>
  <c r="E30" i="1"/>
  <c r="F30" i="1"/>
  <c r="G29" i="1"/>
  <c r="G28" i="1"/>
  <c r="G27" i="1"/>
  <c r="G26" i="1"/>
  <c r="G25" i="1"/>
  <c r="G24" i="1"/>
  <c r="F29" i="1"/>
  <c r="E29" i="1"/>
  <c r="F27" i="1"/>
  <c r="E27" i="1"/>
  <c r="F25" i="1"/>
  <c r="E25" i="1"/>
  <c r="F18" i="1"/>
  <c r="E18" i="1"/>
  <c r="F15" i="1"/>
  <c r="E15" i="1"/>
  <c r="G15" i="1"/>
  <c r="G14" i="1"/>
  <c r="G34" i="2" l="1"/>
  <c r="F45" i="2"/>
  <c r="F46" i="2" s="1"/>
  <c r="E45" i="2"/>
  <c r="E46" i="2" s="1"/>
  <c r="G44" i="2"/>
  <c r="G38" i="2"/>
  <c r="G37" i="2"/>
  <c r="G36" i="2"/>
  <c r="G22" i="2"/>
  <c r="G21" i="2"/>
  <c r="G20" i="2"/>
  <c r="G19" i="2"/>
  <c r="G18" i="2"/>
  <c r="G16" i="2"/>
  <c r="G14" i="2"/>
  <c r="F23" i="2"/>
  <c r="E23" i="2"/>
  <c r="G6" i="2"/>
  <c r="F8" i="2"/>
  <c r="E8" i="2"/>
  <c r="G23" i="2" l="1"/>
  <c r="G46" i="2"/>
  <c r="G45" i="2"/>
  <c r="F20" i="1"/>
  <c r="G20" i="1" s="1"/>
  <c r="E20" i="1"/>
  <c r="E21" i="1" s="1"/>
  <c r="G19" i="1"/>
  <c r="F10" i="1"/>
  <c r="E10" i="1"/>
  <c r="G9" i="1"/>
  <c r="F57" i="2"/>
  <c r="E57" i="2"/>
  <c r="F9" i="2"/>
  <c r="F15" i="2"/>
  <c r="F24" i="2" s="1"/>
  <c r="F26" i="2"/>
  <c r="F42" i="2"/>
  <c r="F43" i="2" s="1"/>
  <c r="E9" i="2"/>
  <c r="E15" i="2"/>
  <c r="E24" i="2" s="1"/>
  <c r="E26" i="2"/>
  <c r="E42" i="2"/>
  <c r="E43" i="2" s="1"/>
  <c r="G56" i="2"/>
  <c r="G55" i="2"/>
  <c r="G54" i="2"/>
  <c r="G53" i="2"/>
  <c r="G52" i="2"/>
  <c r="G51" i="2"/>
  <c r="G50" i="2"/>
  <c r="G49" i="2"/>
  <c r="G48" i="2"/>
  <c r="G47" i="2"/>
  <c r="G41" i="2"/>
  <c r="G40" i="2"/>
  <c r="G39" i="2"/>
  <c r="G35" i="2"/>
  <c r="G26" i="2"/>
  <c r="G13" i="2"/>
  <c r="G12" i="2"/>
  <c r="G11" i="2"/>
  <c r="G10" i="2"/>
  <c r="G9" i="2"/>
  <c r="G8" i="2"/>
  <c r="G7" i="2"/>
  <c r="F23" i="1"/>
  <c r="E23" i="1"/>
  <c r="F8" i="1"/>
  <c r="F11" i="1" s="1"/>
  <c r="E8" i="1"/>
  <c r="E11" i="1" s="1"/>
  <c r="F5" i="1"/>
  <c r="F6" i="1" s="1"/>
  <c r="E5" i="1"/>
  <c r="E6" i="1" s="1"/>
  <c r="E13" i="1"/>
  <c r="E17" i="1"/>
  <c r="F13" i="1"/>
  <c r="G13" i="1" s="1"/>
  <c r="F17" i="1"/>
  <c r="G23" i="1"/>
  <c r="G22" i="1"/>
  <c r="G8" i="1"/>
  <c r="G7" i="1"/>
  <c r="G16" i="1"/>
  <c r="G12" i="1"/>
  <c r="G4" i="1"/>
  <c r="G42" i="2" l="1"/>
  <c r="G5" i="1"/>
  <c r="F21" i="1"/>
  <c r="G18" i="1"/>
  <c r="G57" i="2"/>
  <c r="F65" i="2"/>
  <c r="E65" i="2"/>
  <c r="G24" i="2"/>
  <c r="G15" i="2"/>
  <c r="G30" i="1"/>
  <c r="E31" i="1"/>
  <c r="G21" i="1"/>
  <c r="G17" i="1"/>
  <c r="G11" i="1"/>
  <c r="G10" i="1"/>
  <c r="G64" i="2"/>
  <c r="G6" i="1"/>
  <c r="F31" i="1" l="1"/>
  <c r="G31" i="1" s="1"/>
  <c r="G43" i="2"/>
  <c r="G65" i="2"/>
</calcChain>
</file>

<file path=xl/sharedStrings.xml><?xml version="1.0" encoding="utf-8"?>
<sst xmlns="http://schemas.openxmlformats.org/spreadsheetml/2006/main" count="170" uniqueCount="63">
  <si>
    <t>Dział</t>
  </si>
  <si>
    <t>Rozdział</t>
  </si>
  <si>
    <t>Paragraf</t>
  </si>
  <si>
    <t>Plan</t>
  </si>
  <si>
    <t xml:space="preserve">Dochody wykonane </t>
  </si>
  <si>
    <t>010</t>
  </si>
  <si>
    <t>01095</t>
  </si>
  <si>
    <t>Razem</t>
  </si>
  <si>
    <t>Ogółem</t>
  </si>
  <si>
    <t>%wyko-nania</t>
  </si>
  <si>
    <t>2010</t>
  </si>
  <si>
    <t>Pozostała działalność</t>
  </si>
  <si>
    <t>Rolnictwo i łowiectwo</t>
  </si>
  <si>
    <t>75011</t>
  </si>
  <si>
    <t>Urzedy wojewódzkie</t>
  </si>
  <si>
    <t>Administracja publiczna</t>
  </si>
  <si>
    <t>Urzędy naczelnych organów władzy państwowej, kontroli i ochrony prawa oraz sądownictwa</t>
  </si>
  <si>
    <t>85212</t>
  </si>
  <si>
    <t xml:space="preserve">Opieka społeczna </t>
  </si>
  <si>
    <t>75101</t>
  </si>
  <si>
    <t>Urzedy naczelnych organów władzy państwowej, kontroli i ochrony prawa</t>
  </si>
  <si>
    <t>Wydatki wykonane</t>
  </si>
  <si>
    <t>% wykonania</t>
  </si>
  <si>
    <t>składki na ubezpieczenia społeczne</t>
  </si>
  <si>
    <t>składki na Fundusz Pracy</t>
  </si>
  <si>
    <t>zakup materiałów i wyposażenia</t>
  </si>
  <si>
    <t>zakup usług pozostałych</t>
  </si>
  <si>
    <t>różne opłaty i składki</t>
  </si>
  <si>
    <t>różne wydatki na rzecz osób fizycznych</t>
  </si>
  <si>
    <t>wynagrodzenia osobowe pracowników</t>
  </si>
  <si>
    <t>dodatkowe wynagrodzenie roczne</t>
  </si>
  <si>
    <t>odpisy na zakładowy fundusz świadczeń socjalnych</t>
  </si>
  <si>
    <t>Urzędy wojewódzkie</t>
  </si>
  <si>
    <t>podróże służbowe krajowe</t>
  </si>
  <si>
    <t>szkolenia pracowników niebędących członkami korpusu służby cywilnej</t>
  </si>
  <si>
    <t>Urzędy naczelnych organów władzy państwowej, kontroli i ochrony prawa</t>
  </si>
  <si>
    <t>świadczenia społeczne</t>
  </si>
  <si>
    <t>Śiadczenia rodzinne, świadczenia z funduszu alimentacyjnego oraz składki na ubezpieczenia emerytalne i rentowe z ubezpieczenia społecznego</t>
  </si>
  <si>
    <t>Pomoc społeczna</t>
  </si>
  <si>
    <t>75056</t>
  </si>
  <si>
    <t>dotacje celowe otrzymane z budżetu państwa na realizację zadan bieżących z zakresu administracji rządowej oraz innych zadań zleconych gminie ustawami</t>
  </si>
  <si>
    <t>Świadczenia rodzinne, świadczenia z funduszu alimentacyjnego oraz składki na ubezpieczenia emerytalne i rentowe z ubezpieczenia społecznego</t>
  </si>
  <si>
    <t>Spis powszechny i inne</t>
  </si>
  <si>
    <t>Wybory do rad gmin, rad powiatów i sejmików województw, wybory wójtów, burmistrzów i prezydentów miast oraz referenda gminne, powiatowe i wojewódzkie</t>
  </si>
  <si>
    <t>75414</t>
  </si>
  <si>
    <t>Obrona cywilna</t>
  </si>
  <si>
    <t>Bezpieczeństwo publiczne i ochrona przeciwpożarowa</t>
  </si>
  <si>
    <t>75109</t>
  </si>
  <si>
    <t>wydatki osobowe niezaliczane do wynagrodzeń</t>
  </si>
  <si>
    <t>wynagrodzenia bezosobowe</t>
  </si>
  <si>
    <t>4210</t>
  </si>
  <si>
    <t>DOCHODY Z DOTACJI Z ZADAŃ ZLECONYCH GMINY RADZANÓW ZA  2011 ROK</t>
  </si>
  <si>
    <t>75108</t>
  </si>
  <si>
    <t>Wybory do Sejmu i Senatu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</si>
  <si>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</si>
  <si>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</si>
  <si>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85278</t>
  </si>
  <si>
    <t>Usuwanie skutków klęsk żywiołowych</t>
  </si>
  <si>
    <t>85295</t>
  </si>
  <si>
    <t>WYDATKI Z DOTACJI Z ZADAŃ ZLECONYCH GMINY RADZANÓW ZA  2011 ROK</t>
  </si>
  <si>
    <t>nagrody o charakterze szczególnym niezaliczone do wynagrodzeń</t>
  </si>
  <si>
    <t>składki na ubezpieczenie zdrowotne</t>
  </si>
  <si>
    <t>Składki na ubezpieczenie zdrowotne opłacane za osoby pobierające niektóre świadczenia z pomocy społecznej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</si>
</sst>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charset val="238"/>
    </font>
    <font>
      <sz val="10"/>
      <name val="Arial"/>
      <charset val="238"/>
    </font>
    <font>
      <b/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49" fontId="1" fillId="0" borderId="3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4" fontId="1" fillId="0" borderId="4" xfId="0" applyNumberFormat="1" applyFont="1" applyBorder="1"/>
    <xf numFmtId="49" fontId="6" fillId="0" borderId="3" xfId="0" applyNumberFormat="1" applyFont="1" applyBorder="1" applyAlignment="1">
      <alignment horizontal="right"/>
    </xf>
    <xf numFmtId="49" fontId="6" fillId="0" borderId="4" xfId="0" applyNumberFormat="1" applyFont="1" applyBorder="1" applyAlignment="1">
      <alignment horizontal="right"/>
    </xf>
    <xf numFmtId="4" fontId="6" fillId="0" borderId="4" xfId="0" applyNumberFormat="1" applyFont="1" applyBorder="1"/>
    <xf numFmtId="4" fontId="7" fillId="0" borderId="4" xfId="0" applyNumberFormat="1" applyFont="1" applyBorder="1"/>
    <xf numFmtId="49" fontId="8" fillId="0" borderId="3" xfId="0" applyNumberFormat="1" applyFont="1" applyBorder="1" applyAlignment="1">
      <alignment horizontal="right"/>
    </xf>
    <xf numFmtId="4" fontId="8" fillId="0" borderId="4" xfId="0" applyNumberFormat="1" applyFont="1" applyBorder="1"/>
    <xf numFmtId="4" fontId="9" fillId="0" borderId="4" xfId="0" applyNumberFormat="1" applyFont="1" applyBorder="1"/>
    <xf numFmtId="0" fontId="9" fillId="0" borderId="3" xfId="0" applyFont="1" applyBorder="1"/>
    <xf numFmtId="0" fontId="9" fillId="0" borderId="4" xfId="0" applyFont="1" applyBorder="1"/>
    <xf numFmtId="49" fontId="9" fillId="0" borderId="4" xfId="0" applyNumberFormat="1" applyFont="1" applyBorder="1" applyAlignment="1">
      <alignment horizontal="right"/>
    </xf>
    <xf numFmtId="0" fontId="6" fillId="0" borderId="3" xfId="0" applyFont="1" applyBorder="1"/>
    <xf numFmtId="0" fontId="8" fillId="0" borderId="3" xfId="0" applyFont="1" applyBorder="1"/>
    <xf numFmtId="0" fontId="7" fillId="0" borderId="3" xfId="0" applyFont="1" applyBorder="1"/>
    <xf numFmtId="0" fontId="7" fillId="0" borderId="4" xfId="0" applyFont="1" applyBorder="1"/>
    <xf numFmtId="49" fontId="7" fillId="0" borderId="4" xfId="0" applyNumberFormat="1" applyFont="1" applyBorder="1" applyAlignment="1">
      <alignment horizontal="right"/>
    </xf>
    <xf numFmtId="0" fontId="9" fillId="0" borderId="5" xfId="0" applyFont="1" applyBorder="1"/>
    <xf numFmtId="0" fontId="9" fillId="0" borderId="6" xfId="0" applyFont="1" applyBorder="1"/>
    <xf numFmtId="49" fontId="9" fillId="0" borderId="6" xfId="0" applyNumberFormat="1" applyFont="1" applyBorder="1" applyAlignment="1">
      <alignment horizontal="right"/>
    </xf>
    <xf numFmtId="0" fontId="9" fillId="0" borderId="0" xfId="0" applyFont="1"/>
    <xf numFmtId="0" fontId="1" fillId="0" borderId="0" xfId="0" applyFont="1" applyAlignment="1">
      <alignment wrapText="1"/>
    </xf>
    <xf numFmtId="0" fontId="6" fillId="0" borderId="4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0" xfId="0" applyFont="1" applyAlignment="1">
      <alignment wrapText="1"/>
    </xf>
    <xf numFmtId="4" fontId="5" fillId="0" borderId="6" xfId="0" applyNumberFormat="1" applyFont="1" applyBorder="1"/>
    <xf numFmtId="0" fontId="3" fillId="0" borderId="4" xfId="0" applyFont="1" applyBorder="1" applyAlignment="1">
      <alignment wrapText="1"/>
    </xf>
    <xf numFmtId="4" fontId="3" fillId="0" borderId="4" xfId="0" applyNumberFormat="1" applyFont="1" applyBorder="1"/>
    <xf numFmtId="0" fontId="0" fillId="0" borderId="0" xfId="0" applyAlignment="1">
      <alignment wrapText="1"/>
    </xf>
    <xf numFmtId="49" fontId="0" fillId="0" borderId="7" xfId="0" applyNumberFormat="1" applyBorder="1"/>
    <xf numFmtId="49" fontId="0" fillId="0" borderId="8" xfId="0" applyNumberFormat="1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49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wrapText="1"/>
    </xf>
    <xf numFmtId="4" fontId="0" fillId="0" borderId="4" xfId="0" applyNumberFormat="1" applyBorder="1"/>
    <xf numFmtId="4" fontId="0" fillId="0" borderId="10" xfId="0" applyNumberFormat="1" applyBorder="1"/>
    <xf numFmtId="49" fontId="3" fillId="0" borderId="4" xfId="0" applyNumberFormat="1" applyFont="1" applyBorder="1" applyAlignment="1">
      <alignment horizontal="right"/>
    </xf>
    <xf numFmtId="0" fontId="3" fillId="0" borderId="4" xfId="0" applyFont="1" applyBorder="1"/>
    <xf numFmtId="49" fontId="4" fillId="0" borderId="3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4" fontId="4" fillId="0" borderId="4" xfId="0" applyNumberFormat="1" applyFont="1" applyBorder="1"/>
    <xf numFmtId="0" fontId="11" fillId="0" borderId="3" xfId="0" applyFont="1" applyBorder="1"/>
    <xf numFmtId="0" fontId="11" fillId="0" borderId="4" xfId="0" applyFont="1" applyBorder="1"/>
    <xf numFmtId="0" fontId="11" fillId="0" borderId="4" xfId="0" applyFont="1" applyBorder="1" applyAlignment="1">
      <alignment wrapText="1"/>
    </xf>
    <xf numFmtId="4" fontId="11" fillId="0" borderId="4" xfId="0" applyNumberFormat="1" applyFont="1" applyBorder="1"/>
    <xf numFmtId="0" fontId="0" fillId="0" borderId="3" xfId="0" applyBorder="1"/>
    <xf numFmtId="0" fontId="12" fillId="0" borderId="3" xfId="0" applyFont="1" applyBorder="1"/>
    <xf numFmtId="0" fontId="12" fillId="0" borderId="4" xfId="0" applyFont="1" applyBorder="1"/>
    <xf numFmtId="0" fontId="12" fillId="0" borderId="4" xfId="0" applyFont="1" applyBorder="1" applyAlignment="1">
      <alignment wrapText="1"/>
    </xf>
    <xf numFmtId="4" fontId="12" fillId="0" borderId="4" xfId="0" applyNumberFormat="1" applyFont="1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wrapText="1"/>
    </xf>
    <xf numFmtId="4" fontId="13" fillId="0" borderId="6" xfId="0" applyNumberFormat="1" applyFont="1" applyBorder="1"/>
    <xf numFmtId="0" fontId="4" fillId="0" borderId="11" xfId="0" applyFont="1" applyBorder="1"/>
    <xf numFmtId="0" fontId="10" fillId="0" borderId="0" xfId="0" applyFont="1"/>
    <xf numFmtId="0" fontId="4" fillId="0" borderId="12" xfId="0" applyFont="1" applyBorder="1"/>
    <xf numFmtId="0" fontId="4" fillId="0" borderId="12" xfId="0" applyFont="1" applyBorder="1" applyAlignment="1">
      <alignment wrapText="1"/>
    </xf>
    <xf numFmtId="4" fontId="4" fillId="0" borderId="12" xfId="0" applyNumberFormat="1" applyFont="1" applyBorder="1"/>
    <xf numFmtId="49" fontId="8" fillId="0" borderId="4" xfId="0" applyNumberFormat="1" applyFont="1" applyBorder="1" applyAlignment="1">
      <alignment horizontal="right"/>
    </xf>
    <xf numFmtId="49" fontId="8" fillId="0" borderId="4" xfId="0" applyNumberFormat="1" applyFont="1" applyBorder="1" applyAlignment="1">
      <alignment horizontal="right"/>
    </xf>
    <xf numFmtId="0" fontId="10" fillId="0" borderId="3" xfId="0" applyFont="1" applyBorder="1"/>
    <xf numFmtId="49" fontId="10" fillId="0" borderId="4" xfId="0" applyNumberFormat="1" applyFont="1" applyBorder="1" applyAlignment="1">
      <alignment horizontal="right"/>
    </xf>
    <xf numFmtId="0" fontId="10" fillId="0" borderId="4" xfId="0" applyFont="1" applyBorder="1" applyAlignment="1">
      <alignment wrapText="1"/>
    </xf>
    <xf numFmtId="4" fontId="10" fillId="0" borderId="4" xfId="0" applyNumberFormat="1" applyFont="1" applyBorder="1"/>
    <xf numFmtId="0" fontId="3" fillId="0" borderId="3" xfId="0" applyFont="1" applyBorder="1"/>
    <xf numFmtId="49" fontId="0" fillId="0" borderId="13" xfId="0" applyNumberFormat="1" applyBorder="1"/>
    <xf numFmtId="49" fontId="0" fillId="0" borderId="14" xfId="0" applyNumberFormat="1" applyBorder="1"/>
    <xf numFmtId="0" fontId="0" fillId="0" borderId="14" xfId="0" applyBorder="1"/>
    <xf numFmtId="4" fontId="0" fillId="0" borderId="14" xfId="0" applyNumberFormat="1" applyBorder="1"/>
    <xf numFmtId="4" fontId="0" fillId="0" borderId="14" xfId="0" applyNumberFormat="1" applyBorder="1" applyAlignment="1">
      <alignment wrapText="1"/>
    </xf>
    <xf numFmtId="0" fontId="10" fillId="0" borderId="4" xfId="0" applyFont="1" applyBorder="1"/>
    <xf numFmtId="4" fontId="3" fillId="0" borderId="10" xfId="0" applyNumberFormat="1" applyFont="1" applyBorder="1"/>
    <xf numFmtId="0" fontId="11" fillId="0" borderId="11" xfId="0" applyFont="1" applyBorder="1"/>
    <xf numFmtId="0" fontId="11" fillId="0" borderId="12" xfId="0" applyFont="1" applyBorder="1"/>
    <xf numFmtId="0" fontId="11" fillId="0" borderId="12" xfId="0" applyFont="1" applyBorder="1" applyAlignment="1">
      <alignment wrapText="1"/>
    </xf>
    <xf numFmtId="4" fontId="11" fillId="0" borderId="12" xfId="0" applyNumberFormat="1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12" xfId="0" applyFont="1" applyBorder="1" applyAlignment="1">
      <alignment wrapText="1"/>
    </xf>
    <xf numFmtId="4" fontId="10" fillId="0" borderId="12" xfId="0" applyNumberFormat="1" applyFont="1" applyBorder="1"/>
    <xf numFmtId="4" fontId="10" fillId="0" borderId="10" xfId="0" applyNumberFormat="1" applyFont="1" applyBorder="1"/>
    <xf numFmtId="49" fontId="8" fillId="0" borderId="4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5"/>
  <sheetViews>
    <sheetView tabSelected="1" workbookViewId="0">
      <selection activeCell="D57" sqref="D57"/>
    </sheetView>
  </sheetViews>
  <sheetFormatPr defaultRowHeight="12.75" x14ac:dyDescent="0.2"/>
  <cols>
    <col min="1" max="1" width="6" customWidth="1"/>
    <col min="2" max="2" width="6.28515625" customWidth="1"/>
    <col min="3" max="3" width="7.140625" customWidth="1"/>
    <col min="4" max="4" width="22" customWidth="1"/>
    <col min="5" max="5" width="13.85546875" customWidth="1"/>
    <col min="6" max="6" width="14.140625" customWidth="1"/>
  </cols>
  <sheetData>
    <row r="2" spans="1:7" x14ac:dyDescent="0.2">
      <c r="A2" s="70" t="s">
        <v>59</v>
      </c>
      <c r="D2" s="37"/>
    </row>
    <row r="3" spans="1:7" x14ac:dyDescent="0.2">
      <c r="D3" s="37"/>
    </row>
    <row r="4" spans="1:7" ht="13.5" thickBot="1" x14ac:dyDescent="0.25">
      <c r="D4" s="37"/>
    </row>
    <row r="5" spans="1:7" ht="38.25" x14ac:dyDescent="0.2">
      <c r="A5" s="38" t="s">
        <v>0</v>
      </c>
      <c r="B5" s="39" t="s">
        <v>1</v>
      </c>
      <c r="C5" s="40" t="s">
        <v>2</v>
      </c>
      <c r="D5" s="41"/>
      <c r="E5" s="40" t="s">
        <v>3</v>
      </c>
      <c r="F5" s="41" t="s">
        <v>21</v>
      </c>
      <c r="G5" s="42" t="s">
        <v>22</v>
      </c>
    </row>
    <row r="6" spans="1:7" ht="25.5" x14ac:dyDescent="0.2">
      <c r="A6" s="81" t="s">
        <v>5</v>
      </c>
      <c r="B6" s="82" t="s">
        <v>6</v>
      </c>
      <c r="C6" s="83">
        <v>4210</v>
      </c>
      <c r="D6" s="46" t="s">
        <v>25</v>
      </c>
      <c r="E6" s="84">
        <v>5436.52</v>
      </c>
      <c r="F6" s="85">
        <v>5434.75</v>
      </c>
      <c r="G6" s="48">
        <f t="shared" ref="G6:G23" si="0">(F6/E6)*100</f>
        <v>99.967442408010996</v>
      </c>
    </row>
    <row r="7" spans="1:7" ht="21" customHeight="1" x14ac:dyDescent="0.2">
      <c r="A7" s="43"/>
      <c r="B7" s="44"/>
      <c r="C7" s="45">
        <v>4430</v>
      </c>
      <c r="D7" s="46" t="s">
        <v>27</v>
      </c>
      <c r="E7" s="47">
        <v>271826.06</v>
      </c>
      <c r="F7" s="47">
        <v>271737.56</v>
      </c>
      <c r="G7" s="48">
        <f t="shared" si="0"/>
        <v>99.967442415197425</v>
      </c>
    </row>
    <row r="8" spans="1:7" ht="24.75" customHeight="1" x14ac:dyDescent="0.2">
      <c r="A8" s="43"/>
      <c r="B8" s="49" t="s">
        <v>6</v>
      </c>
      <c r="C8" s="50" t="s">
        <v>7</v>
      </c>
      <c r="D8" s="35" t="s">
        <v>11</v>
      </c>
      <c r="E8" s="36">
        <f>SUM(E6:E7)</f>
        <v>277262.58</v>
      </c>
      <c r="F8" s="36">
        <f>SUM(F6:F7)</f>
        <v>277172.31</v>
      </c>
      <c r="G8" s="48">
        <f t="shared" si="0"/>
        <v>99.96744241505651</v>
      </c>
    </row>
    <row r="9" spans="1:7" ht="24.75" customHeight="1" x14ac:dyDescent="0.2">
      <c r="A9" s="51" t="s">
        <v>5</v>
      </c>
      <c r="B9" s="52"/>
      <c r="C9" s="53" t="s">
        <v>8</v>
      </c>
      <c r="D9" s="54" t="s">
        <v>12</v>
      </c>
      <c r="E9" s="55">
        <f>SUM(E8)</f>
        <v>277262.58</v>
      </c>
      <c r="F9" s="55">
        <f>SUM(F8)</f>
        <v>277172.31</v>
      </c>
      <c r="G9" s="48">
        <f t="shared" si="0"/>
        <v>99.96744241505651</v>
      </c>
    </row>
    <row r="10" spans="1:7" ht="25.5" x14ac:dyDescent="0.2">
      <c r="A10" s="60">
        <v>750</v>
      </c>
      <c r="B10" s="45">
        <v>75011</v>
      </c>
      <c r="C10" s="45">
        <v>4010</v>
      </c>
      <c r="D10" s="46" t="s">
        <v>29</v>
      </c>
      <c r="E10" s="47">
        <v>24384</v>
      </c>
      <c r="F10" s="47">
        <v>24384</v>
      </c>
      <c r="G10" s="48">
        <f t="shared" si="0"/>
        <v>100</v>
      </c>
    </row>
    <row r="11" spans="1:7" ht="27" customHeight="1" x14ac:dyDescent="0.2">
      <c r="A11" s="60"/>
      <c r="B11" s="45"/>
      <c r="C11" s="45">
        <v>4040</v>
      </c>
      <c r="D11" s="46" t="s">
        <v>30</v>
      </c>
      <c r="E11" s="47">
        <v>2570</v>
      </c>
      <c r="F11" s="47">
        <v>2570</v>
      </c>
      <c r="G11" s="48">
        <f t="shared" si="0"/>
        <v>100</v>
      </c>
    </row>
    <row r="12" spans="1:7" ht="27.75" customHeight="1" x14ac:dyDescent="0.2">
      <c r="A12" s="60"/>
      <c r="B12" s="45"/>
      <c r="C12" s="45">
        <v>4110</v>
      </c>
      <c r="D12" s="46" t="s">
        <v>23</v>
      </c>
      <c r="E12" s="47">
        <v>4560</v>
      </c>
      <c r="F12" s="47">
        <v>4560</v>
      </c>
      <c r="G12" s="48">
        <f t="shared" si="0"/>
        <v>100</v>
      </c>
    </row>
    <row r="13" spans="1:7" ht="24.75" customHeight="1" x14ac:dyDescent="0.2">
      <c r="A13" s="60"/>
      <c r="B13" s="45"/>
      <c r="C13" s="45">
        <v>4120</v>
      </c>
      <c r="D13" s="46" t="s">
        <v>24</v>
      </c>
      <c r="E13" s="47">
        <v>800</v>
      </c>
      <c r="F13" s="47">
        <v>800</v>
      </c>
      <c r="G13" s="48">
        <f t="shared" si="0"/>
        <v>100</v>
      </c>
    </row>
    <row r="14" spans="1:7" ht="39.75" customHeight="1" x14ac:dyDescent="0.2">
      <c r="A14" s="60"/>
      <c r="B14" s="45"/>
      <c r="C14" s="45">
        <v>4440</v>
      </c>
      <c r="D14" s="46" t="s">
        <v>31</v>
      </c>
      <c r="E14" s="47">
        <v>1100</v>
      </c>
      <c r="F14" s="47">
        <v>1100</v>
      </c>
      <c r="G14" s="48">
        <f t="shared" si="0"/>
        <v>100</v>
      </c>
    </row>
    <row r="15" spans="1:7" ht="24.75" customHeight="1" x14ac:dyDescent="0.2">
      <c r="A15" s="56"/>
      <c r="B15" s="57">
        <v>75011</v>
      </c>
      <c r="C15" s="57" t="s">
        <v>7</v>
      </c>
      <c r="D15" s="58" t="s">
        <v>32</v>
      </c>
      <c r="E15" s="59">
        <f>SUM(E10:E14)</f>
        <v>33414</v>
      </c>
      <c r="F15" s="59">
        <f>SUM(F10:F14)</f>
        <v>33414</v>
      </c>
      <c r="G15" s="48">
        <f t="shared" si="0"/>
        <v>100</v>
      </c>
    </row>
    <row r="16" spans="1:7" s="70" customFormat="1" ht="39" customHeight="1" x14ac:dyDescent="0.2">
      <c r="A16" s="76">
        <v>750</v>
      </c>
      <c r="B16" s="86">
        <v>75056</v>
      </c>
      <c r="C16" s="86">
        <v>3020</v>
      </c>
      <c r="D16" s="78" t="s">
        <v>48</v>
      </c>
      <c r="E16" s="79">
        <v>6405</v>
      </c>
      <c r="F16" s="79">
        <v>6405</v>
      </c>
      <c r="G16" s="48">
        <f t="shared" si="0"/>
        <v>100</v>
      </c>
    </row>
    <row r="17" spans="1:7" s="70" customFormat="1" ht="39" customHeight="1" x14ac:dyDescent="0.2">
      <c r="A17" s="76"/>
      <c r="B17" s="86"/>
      <c r="C17" s="86">
        <v>3040</v>
      </c>
      <c r="D17" s="78" t="s">
        <v>60</v>
      </c>
      <c r="E17" s="79">
        <v>11610</v>
      </c>
      <c r="F17" s="79">
        <v>11610</v>
      </c>
      <c r="G17" s="48">
        <f t="shared" si="0"/>
        <v>100</v>
      </c>
    </row>
    <row r="18" spans="1:7" s="70" customFormat="1" ht="24.75" customHeight="1" x14ac:dyDescent="0.2">
      <c r="A18" s="76"/>
      <c r="B18" s="86"/>
      <c r="C18" s="86">
        <v>4110</v>
      </c>
      <c r="D18" s="46" t="s">
        <v>23</v>
      </c>
      <c r="E18" s="79">
        <v>2853</v>
      </c>
      <c r="F18" s="79">
        <v>1266.6099999999999</v>
      </c>
      <c r="G18" s="48">
        <f t="shared" si="0"/>
        <v>44.395723799509284</v>
      </c>
    </row>
    <row r="19" spans="1:7" s="70" customFormat="1" ht="24.75" customHeight="1" x14ac:dyDescent="0.2">
      <c r="A19" s="76"/>
      <c r="B19" s="86"/>
      <c r="C19" s="86">
        <v>4120</v>
      </c>
      <c r="D19" s="46" t="s">
        <v>24</v>
      </c>
      <c r="E19" s="79">
        <v>464</v>
      </c>
      <c r="F19" s="79">
        <v>205.52</v>
      </c>
      <c r="G19" s="48">
        <f t="shared" si="0"/>
        <v>44.293103448275865</v>
      </c>
    </row>
    <row r="20" spans="1:7" s="70" customFormat="1" ht="24.75" customHeight="1" x14ac:dyDescent="0.2">
      <c r="A20" s="76"/>
      <c r="B20" s="86"/>
      <c r="C20" s="86">
        <v>4170</v>
      </c>
      <c r="D20" s="78" t="s">
        <v>49</v>
      </c>
      <c r="E20" s="79">
        <v>873</v>
      </c>
      <c r="F20" s="79">
        <v>873</v>
      </c>
      <c r="G20" s="48">
        <f t="shared" si="0"/>
        <v>100</v>
      </c>
    </row>
    <row r="21" spans="1:7" s="70" customFormat="1" ht="24.75" customHeight="1" x14ac:dyDescent="0.2">
      <c r="A21" s="76"/>
      <c r="B21" s="86"/>
      <c r="C21" s="86">
        <v>4210</v>
      </c>
      <c r="D21" s="46" t="s">
        <v>25</v>
      </c>
      <c r="E21" s="79">
        <v>684</v>
      </c>
      <c r="F21" s="79">
        <v>0</v>
      </c>
      <c r="G21" s="48">
        <f t="shared" si="0"/>
        <v>0</v>
      </c>
    </row>
    <row r="22" spans="1:7" s="70" customFormat="1" ht="24.75" customHeight="1" x14ac:dyDescent="0.2">
      <c r="A22" s="76"/>
      <c r="B22" s="86"/>
      <c r="C22" s="86">
        <v>4410</v>
      </c>
      <c r="D22" s="46" t="s">
        <v>33</v>
      </c>
      <c r="E22" s="79">
        <v>116</v>
      </c>
      <c r="F22" s="79">
        <v>0</v>
      </c>
      <c r="G22" s="48">
        <f t="shared" si="0"/>
        <v>0</v>
      </c>
    </row>
    <row r="23" spans="1:7" ht="24.75" customHeight="1" x14ac:dyDescent="0.2">
      <c r="A23" s="56"/>
      <c r="B23" s="57">
        <v>75056</v>
      </c>
      <c r="C23" s="57" t="s">
        <v>7</v>
      </c>
      <c r="D23" s="58" t="s">
        <v>42</v>
      </c>
      <c r="E23" s="59">
        <f>SUM(E16:E22)</f>
        <v>23005</v>
      </c>
      <c r="F23" s="59">
        <f>SUM(F16:F22)</f>
        <v>20360.13</v>
      </c>
      <c r="G23" s="48">
        <f t="shared" si="0"/>
        <v>88.503064551184536</v>
      </c>
    </row>
    <row r="24" spans="1:7" ht="28.5" customHeight="1" x14ac:dyDescent="0.2">
      <c r="A24" s="61">
        <v>750</v>
      </c>
      <c r="B24" s="62"/>
      <c r="C24" s="62" t="s">
        <v>8</v>
      </c>
      <c r="D24" s="63" t="s">
        <v>15</v>
      </c>
      <c r="E24" s="64">
        <f>SUM(E15,E23)</f>
        <v>56419</v>
      </c>
      <c r="F24" s="64">
        <f>SUM(F15,F23)</f>
        <v>53774.130000000005</v>
      </c>
      <c r="G24" s="48">
        <f t="shared" ref="G24:G46" si="1">(F24/E24)*100</f>
        <v>95.31209344369806</v>
      </c>
    </row>
    <row r="25" spans="1:7" ht="25.5" customHeight="1" x14ac:dyDescent="0.2">
      <c r="A25" s="60">
        <v>751</v>
      </c>
      <c r="B25" s="45">
        <v>75101</v>
      </c>
      <c r="C25" s="45">
        <v>4300</v>
      </c>
      <c r="D25" s="46" t="s">
        <v>26</v>
      </c>
      <c r="E25" s="47">
        <v>624</v>
      </c>
      <c r="F25" s="47">
        <v>624</v>
      </c>
      <c r="G25" s="48">
        <f>(F25/E25)*100</f>
        <v>100</v>
      </c>
    </row>
    <row r="26" spans="1:7" ht="66.75" customHeight="1" x14ac:dyDescent="0.2">
      <c r="A26" s="56"/>
      <c r="B26" s="57">
        <v>75101</v>
      </c>
      <c r="C26" s="57" t="s">
        <v>7</v>
      </c>
      <c r="D26" s="58" t="s">
        <v>16</v>
      </c>
      <c r="E26" s="59">
        <f>SUM(E25)</f>
        <v>624</v>
      </c>
      <c r="F26" s="59">
        <f>SUM(F25)</f>
        <v>624</v>
      </c>
      <c r="G26" s="48">
        <f t="shared" si="1"/>
        <v>100</v>
      </c>
    </row>
    <row r="27" spans="1:7" s="70" customFormat="1" ht="30" customHeight="1" x14ac:dyDescent="0.2">
      <c r="A27" s="76">
        <v>751</v>
      </c>
      <c r="B27" s="86">
        <v>75108</v>
      </c>
      <c r="C27" s="86">
        <v>3030</v>
      </c>
      <c r="D27" s="78" t="s">
        <v>28</v>
      </c>
      <c r="E27" s="79">
        <v>2360</v>
      </c>
      <c r="F27" s="79">
        <v>2360</v>
      </c>
      <c r="G27" s="48">
        <f t="shared" si="1"/>
        <v>100</v>
      </c>
    </row>
    <row r="28" spans="1:7" s="70" customFormat="1" ht="29.25" customHeight="1" x14ac:dyDescent="0.2">
      <c r="A28" s="76"/>
      <c r="B28" s="86"/>
      <c r="C28" s="86">
        <v>4110</v>
      </c>
      <c r="D28" s="46" t="s">
        <v>23</v>
      </c>
      <c r="E28" s="79">
        <v>65</v>
      </c>
      <c r="F28" s="79">
        <v>64.02</v>
      </c>
      <c r="G28" s="48">
        <f t="shared" si="1"/>
        <v>98.492307692307691</v>
      </c>
    </row>
    <row r="29" spans="1:7" s="70" customFormat="1" ht="28.5" customHeight="1" x14ac:dyDescent="0.2">
      <c r="A29" s="76"/>
      <c r="B29" s="86"/>
      <c r="C29" s="86">
        <v>4120</v>
      </c>
      <c r="D29" s="46" t="s">
        <v>24</v>
      </c>
      <c r="E29" s="79">
        <v>11</v>
      </c>
      <c r="F29" s="79">
        <v>10.38</v>
      </c>
      <c r="G29" s="48">
        <f t="shared" si="1"/>
        <v>94.363636363636374</v>
      </c>
    </row>
    <row r="30" spans="1:7" s="70" customFormat="1" ht="25.5" customHeight="1" x14ac:dyDescent="0.2">
      <c r="A30" s="76"/>
      <c r="B30" s="86"/>
      <c r="C30" s="86">
        <v>4170</v>
      </c>
      <c r="D30" s="78" t="s">
        <v>49</v>
      </c>
      <c r="E30" s="79">
        <v>424</v>
      </c>
      <c r="F30" s="79">
        <v>424</v>
      </c>
      <c r="G30" s="48">
        <f t="shared" si="1"/>
        <v>100</v>
      </c>
    </row>
    <row r="31" spans="1:7" s="70" customFormat="1" ht="27" customHeight="1" x14ac:dyDescent="0.2">
      <c r="A31" s="76"/>
      <c r="B31" s="86"/>
      <c r="C31" s="86">
        <v>4210</v>
      </c>
      <c r="D31" s="46" t="s">
        <v>25</v>
      </c>
      <c r="E31" s="79">
        <v>2212</v>
      </c>
      <c r="F31" s="79">
        <v>2212</v>
      </c>
      <c r="G31" s="48">
        <f t="shared" si="1"/>
        <v>100</v>
      </c>
    </row>
    <row r="32" spans="1:7" s="70" customFormat="1" ht="27.75" customHeight="1" x14ac:dyDescent="0.2">
      <c r="A32" s="76"/>
      <c r="B32" s="86"/>
      <c r="C32" s="86">
        <v>4300</v>
      </c>
      <c r="D32" s="46" t="s">
        <v>26</v>
      </c>
      <c r="E32" s="79">
        <v>100</v>
      </c>
      <c r="F32" s="79">
        <v>100</v>
      </c>
      <c r="G32" s="48">
        <f t="shared" si="1"/>
        <v>100</v>
      </c>
    </row>
    <row r="33" spans="1:7" s="70" customFormat="1" ht="25.5" customHeight="1" x14ac:dyDescent="0.2">
      <c r="A33" s="76"/>
      <c r="B33" s="86"/>
      <c r="C33" s="86">
        <v>4410</v>
      </c>
      <c r="D33" s="46" t="s">
        <v>33</v>
      </c>
      <c r="E33" s="79">
        <v>116</v>
      </c>
      <c r="F33" s="79">
        <v>115.4</v>
      </c>
      <c r="G33" s="48">
        <f t="shared" si="1"/>
        <v>99.482758620689665</v>
      </c>
    </row>
    <row r="34" spans="1:7" s="1" customFormat="1" ht="27" customHeight="1" x14ac:dyDescent="0.2">
      <c r="A34" s="80"/>
      <c r="B34" s="50">
        <v>75108</v>
      </c>
      <c r="C34" s="50" t="s">
        <v>7</v>
      </c>
      <c r="D34" s="35" t="s">
        <v>53</v>
      </c>
      <c r="E34" s="36">
        <f>SUM(E27:E33)</f>
        <v>5288</v>
      </c>
      <c r="F34" s="36">
        <f>SUM(F27:F33)</f>
        <v>5285.7999999999993</v>
      </c>
      <c r="G34" s="87">
        <f t="shared" si="1"/>
        <v>99.95839636913766</v>
      </c>
    </row>
    <row r="35" spans="1:7" ht="25.5" customHeight="1" x14ac:dyDescent="0.2">
      <c r="A35" s="60">
        <v>751</v>
      </c>
      <c r="B35" s="45">
        <v>75109</v>
      </c>
      <c r="C35" s="45">
        <v>3030</v>
      </c>
      <c r="D35" s="46" t="s">
        <v>28</v>
      </c>
      <c r="E35" s="47">
        <v>5820</v>
      </c>
      <c r="F35" s="47">
        <v>5820</v>
      </c>
      <c r="G35" s="48">
        <f t="shared" si="1"/>
        <v>100</v>
      </c>
    </row>
    <row r="36" spans="1:7" ht="25.5" customHeight="1" x14ac:dyDescent="0.2">
      <c r="A36" s="60"/>
      <c r="B36" s="45"/>
      <c r="C36" s="45">
        <v>4110</v>
      </c>
      <c r="D36" s="46" t="s">
        <v>23</v>
      </c>
      <c r="E36" s="47">
        <v>83</v>
      </c>
      <c r="F36" s="47">
        <v>82.14</v>
      </c>
      <c r="G36" s="48">
        <f t="shared" si="1"/>
        <v>98.963855421686759</v>
      </c>
    </row>
    <row r="37" spans="1:7" ht="25.5" customHeight="1" x14ac:dyDescent="0.2">
      <c r="A37" s="60"/>
      <c r="B37" s="45"/>
      <c r="C37" s="45">
        <v>4120</v>
      </c>
      <c r="D37" s="46" t="s">
        <v>24</v>
      </c>
      <c r="E37" s="47">
        <v>14</v>
      </c>
      <c r="F37" s="47">
        <v>13.32</v>
      </c>
      <c r="G37" s="48">
        <f t="shared" si="1"/>
        <v>95.142857142857139</v>
      </c>
    </row>
    <row r="38" spans="1:7" ht="25.5" customHeight="1" x14ac:dyDescent="0.2">
      <c r="A38" s="60"/>
      <c r="B38" s="45"/>
      <c r="C38" s="45">
        <v>4170</v>
      </c>
      <c r="D38" s="78" t="s">
        <v>49</v>
      </c>
      <c r="E38" s="47">
        <v>543</v>
      </c>
      <c r="F38" s="47">
        <v>543</v>
      </c>
      <c r="G38" s="48">
        <f t="shared" si="1"/>
        <v>100</v>
      </c>
    </row>
    <row r="39" spans="1:7" ht="27" customHeight="1" x14ac:dyDescent="0.2">
      <c r="A39" s="60"/>
      <c r="B39" s="45"/>
      <c r="C39" s="45">
        <v>4210</v>
      </c>
      <c r="D39" s="46" t="s">
        <v>25</v>
      </c>
      <c r="E39" s="47">
        <v>3508</v>
      </c>
      <c r="F39" s="47">
        <v>3508</v>
      </c>
      <c r="G39" s="48">
        <f t="shared" si="1"/>
        <v>100</v>
      </c>
    </row>
    <row r="40" spans="1:7" ht="21" customHeight="1" x14ac:dyDescent="0.2">
      <c r="A40" s="60"/>
      <c r="B40" s="45"/>
      <c r="C40" s="45">
        <v>4300</v>
      </c>
      <c r="D40" s="46" t="s">
        <v>26</v>
      </c>
      <c r="E40" s="47">
        <v>200</v>
      </c>
      <c r="F40" s="47">
        <v>200</v>
      </c>
      <c r="G40" s="48">
        <f t="shared" si="1"/>
        <v>100</v>
      </c>
    </row>
    <row r="41" spans="1:7" ht="25.5" customHeight="1" x14ac:dyDescent="0.2">
      <c r="A41" s="60"/>
      <c r="B41" s="45"/>
      <c r="C41" s="45">
        <v>4410</v>
      </c>
      <c r="D41" s="46" t="s">
        <v>25</v>
      </c>
      <c r="E41" s="47">
        <v>671</v>
      </c>
      <c r="F41" s="47">
        <v>670.2</v>
      </c>
      <c r="G41" s="48">
        <f t="shared" si="1"/>
        <v>99.88077496274218</v>
      </c>
    </row>
    <row r="42" spans="1:7" ht="90.75" customHeight="1" x14ac:dyDescent="0.2">
      <c r="A42" s="56"/>
      <c r="B42" s="57">
        <v>75109</v>
      </c>
      <c r="C42" s="57" t="s">
        <v>7</v>
      </c>
      <c r="D42" s="35" t="s">
        <v>43</v>
      </c>
      <c r="E42" s="59">
        <f>SUM(E35:E41)</f>
        <v>10839</v>
      </c>
      <c r="F42" s="59">
        <f>SUM(F35:F41)</f>
        <v>10836.66</v>
      </c>
      <c r="G42" s="48">
        <f t="shared" si="1"/>
        <v>99.978411292554654</v>
      </c>
    </row>
    <row r="43" spans="1:7" ht="55.5" customHeight="1" x14ac:dyDescent="0.2">
      <c r="A43" s="61">
        <v>751</v>
      </c>
      <c r="B43" s="62"/>
      <c r="C43" s="62" t="s">
        <v>8</v>
      </c>
      <c r="D43" s="63" t="s">
        <v>35</v>
      </c>
      <c r="E43" s="64">
        <f>SUM(E26,E34,E42)</f>
        <v>16751</v>
      </c>
      <c r="F43" s="64">
        <f>SUM(F26,F34,F42)</f>
        <v>16746.46</v>
      </c>
      <c r="G43" s="48">
        <f t="shared" si="1"/>
        <v>99.972897140469215</v>
      </c>
    </row>
    <row r="44" spans="1:7" ht="34.5" customHeight="1" x14ac:dyDescent="0.2">
      <c r="A44" s="76">
        <v>754</v>
      </c>
      <c r="B44" s="77" t="s">
        <v>44</v>
      </c>
      <c r="C44" s="77" t="s">
        <v>50</v>
      </c>
      <c r="D44" s="46" t="s">
        <v>25</v>
      </c>
      <c r="E44" s="79">
        <v>200</v>
      </c>
      <c r="F44" s="79">
        <v>200</v>
      </c>
      <c r="G44" s="13">
        <f t="shared" si="1"/>
        <v>100</v>
      </c>
    </row>
    <row r="45" spans="1:7" ht="24.75" customHeight="1" x14ac:dyDescent="0.2">
      <c r="A45" s="80"/>
      <c r="B45" s="49" t="s">
        <v>44</v>
      </c>
      <c r="C45" s="49" t="s">
        <v>7</v>
      </c>
      <c r="D45" s="35" t="s">
        <v>45</v>
      </c>
      <c r="E45" s="36">
        <f>SUM(E44)</f>
        <v>200</v>
      </c>
      <c r="F45" s="36">
        <f>SUM(F44)</f>
        <v>200</v>
      </c>
      <c r="G45" s="36">
        <f t="shared" si="1"/>
        <v>100</v>
      </c>
    </row>
    <row r="46" spans="1:7" ht="44.25" customHeight="1" x14ac:dyDescent="0.2">
      <c r="A46" s="21">
        <v>754</v>
      </c>
      <c r="B46" s="75"/>
      <c r="C46" s="52" t="s">
        <v>8</v>
      </c>
      <c r="D46" s="54" t="s">
        <v>46</v>
      </c>
      <c r="E46" s="15">
        <f>SUM(E45)</f>
        <v>200</v>
      </c>
      <c r="F46" s="15">
        <f>SUM(F45)</f>
        <v>200</v>
      </c>
      <c r="G46" s="13">
        <f t="shared" si="1"/>
        <v>100</v>
      </c>
    </row>
    <row r="47" spans="1:7" ht="20.25" customHeight="1" x14ac:dyDescent="0.2">
      <c r="A47" s="60">
        <v>852</v>
      </c>
      <c r="B47" s="45">
        <v>85212</v>
      </c>
      <c r="C47" s="45">
        <v>3110</v>
      </c>
      <c r="D47" s="46" t="s">
        <v>36</v>
      </c>
      <c r="E47" s="47">
        <v>1578044</v>
      </c>
      <c r="F47" s="47">
        <v>1574565.5</v>
      </c>
      <c r="G47" s="48">
        <f t="shared" ref="G47:G63" si="2">(F47/E47)*100</f>
        <v>99.779568884010843</v>
      </c>
    </row>
    <row r="48" spans="1:7" ht="30.75" customHeight="1" x14ac:dyDescent="0.2">
      <c r="A48" s="60"/>
      <c r="B48" s="45"/>
      <c r="C48" s="45">
        <v>4010</v>
      </c>
      <c r="D48" s="46" t="s">
        <v>29</v>
      </c>
      <c r="E48" s="47">
        <v>28088</v>
      </c>
      <c r="F48" s="47">
        <v>28087.59</v>
      </c>
      <c r="G48" s="48">
        <f t="shared" si="2"/>
        <v>99.998540301908292</v>
      </c>
    </row>
    <row r="49" spans="1:7" ht="30.75" customHeight="1" x14ac:dyDescent="0.2">
      <c r="A49" s="60"/>
      <c r="B49" s="45"/>
      <c r="C49" s="45">
        <v>4040</v>
      </c>
      <c r="D49" s="46" t="s">
        <v>30</v>
      </c>
      <c r="E49" s="47">
        <v>2530</v>
      </c>
      <c r="F49" s="47">
        <v>2518.0100000000002</v>
      </c>
      <c r="G49" s="48">
        <f t="shared" si="2"/>
        <v>99.526086956521752</v>
      </c>
    </row>
    <row r="50" spans="1:7" ht="32.25" customHeight="1" x14ac:dyDescent="0.2">
      <c r="A50" s="60"/>
      <c r="B50" s="45"/>
      <c r="C50" s="45">
        <v>4110</v>
      </c>
      <c r="D50" s="46" t="s">
        <v>23</v>
      </c>
      <c r="E50" s="47">
        <v>6952</v>
      </c>
      <c r="F50" s="47">
        <v>6690.81</v>
      </c>
      <c r="G50" s="48">
        <f t="shared" si="2"/>
        <v>96.242951668584581</v>
      </c>
    </row>
    <row r="51" spans="1:7" ht="25.5" customHeight="1" x14ac:dyDescent="0.2">
      <c r="A51" s="60"/>
      <c r="B51" s="45"/>
      <c r="C51" s="45">
        <v>4120</v>
      </c>
      <c r="D51" s="46" t="s">
        <v>24</v>
      </c>
      <c r="E51" s="47">
        <v>699</v>
      </c>
      <c r="F51" s="47">
        <v>657.1</v>
      </c>
      <c r="G51" s="48">
        <f t="shared" si="2"/>
        <v>94.005722460658077</v>
      </c>
    </row>
    <row r="52" spans="1:7" ht="31.5" customHeight="1" x14ac:dyDescent="0.2">
      <c r="A52" s="60"/>
      <c r="B52" s="45"/>
      <c r="C52" s="45">
        <v>4210</v>
      </c>
      <c r="D52" s="46" t="s">
        <v>25</v>
      </c>
      <c r="E52" s="47">
        <v>4120</v>
      </c>
      <c r="F52" s="47">
        <v>2968.39</v>
      </c>
      <c r="G52" s="48">
        <f t="shared" si="2"/>
        <v>72.048300970873782</v>
      </c>
    </row>
    <row r="53" spans="1:7" ht="24" customHeight="1" x14ac:dyDescent="0.2">
      <c r="A53" s="60"/>
      <c r="B53" s="45"/>
      <c r="C53" s="45">
        <v>4300</v>
      </c>
      <c r="D53" s="46" t="s">
        <v>26</v>
      </c>
      <c r="E53" s="47">
        <v>5891</v>
      </c>
      <c r="F53" s="47">
        <v>5890.05</v>
      </c>
      <c r="G53" s="48">
        <f t="shared" si="2"/>
        <v>99.983873705652698</v>
      </c>
    </row>
    <row r="54" spans="1:7" ht="24" customHeight="1" x14ac:dyDescent="0.2">
      <c r="A54" s="60"/>
      <c r="B54" s="45"/>
      <c r="C54" s="45">
        <v>4410</v>
      </c>
      <c r="D54" s="46" t="s">
        <v>33</v>
      </c>
      <c r="E54" s="47">
        <v>2286</v>
      </c>
      <c r="F54" s="47">
        <v>1695.3</v>
      </c>
      <c r="G54" s="48">
        <f t="shared" si="2"/>
        <v>74.160104986876647</v>
      </c>
    </row>
    <row r="55" spans="1:7" ht="42.75" customHeight="1" x14ac:dyDescent="0.2">
      <c r="A55" s="60"/>
      <c r="B55" s="45"/>
      <c r="C55" s="45">
        <v>4440</v>
      </c>
      <c r="D55" s="46" t="s">
        <v>31</v>
      </c>
      <c r="E55" s="47">
        <v>1100</v>
      </c>
      <c r="F55" s="47">
        <v>1100</v>
      </c>
      <c r="G55" s="48">
        <f t="shared" si="2"/>
        <v>100</v>
      </c>
    </row>
    <row r="56" spans="1:7" ht="41.25" customHeight="1" x14ac:dyDescent="0.2">
      <c r="A56" s="60"/>
      <c r="B56" s="45"/>
      <c r="C56" s="45">
        <v>4700</v>
      </c>
      <c r="D56" s="46" t="s">
        <v>34</v>
      </c>
      <c r="E56" s="47">
        <v>290</v>
      </c>
      <c r="F56" s="47">
        <v>290</v>
      </c>
      <c r="G56" s="48">
        <f t="shared" si="2"/>
        <v>100</v>
      </c>
    </row>
    <row r="57" spans="1:7" ht="105" customHeight="1" x14ac:dyDescent="0.2">
      <c r="A57" s="56"/>
      <c r="B57" s="57">
        <v>85212</v>
      </c>
      <c r="C57" s="57" t="s">
        <v>7</v>
      </c>
      <c r="D57" s="58" t="s">
        <v>37</v>
      </c>
      <c r="E57" s="59">
        <f>SUM(E47:E56)</f>
        <v>1630000</v>
      </c>
      <c r="F57" s="59">
        <f>SUM(F47:F56)</f>
        <v>1624462.7500000002</v>
      </c>
      <c r="G57" s="48">
        <f>(F57/E57)*100</f>
        <v>99.660291411042962</v>
      </c>
    </row>
    <row r="58" spans="1:7" s="70" customFormat="1" ht="30.75" customHeight="1" x14ac:dyDescent="0.2">
      <c r="A58" s="92">
        <v>852</v>
      </c>
      <c r="B58" s="93">
        <v>85213</v>
      </c>
      <c r="C58" s="93">
        <v>4130</v>
      </c>
      <c r="D58" s="94" t="s">
        <v>61</v>
      </c>
      <c r="E58" s="95">
        <v>422</v>
      </c>
      <c r="F58" s="95">
        <v>327.60000000000002</v>
      </c>
      <c r="G58" s="48">
        <f t="shared" si="2"/>
        <v>77.630331753554501</v>
      </c>
    </row>
    <row r="59" spans="1:7" ht="66.75" customHeight="1" x14ac:dyDescent="0.2">
      <c r="A59" s="88"/>
      <c r="B59" s="89">
        <v>85213</v>
      </c>
      <c r="C59" s="89" t="s">
        <v>7</v>
      </c>
      <c r="D59" s="90" t="s">
        <v>62</v>
      </c>
      <c r="E59" s="91">
        <f>SUM(E58)</f>
        <v>422</v>
      </c>
      <c r="F59" s="91">
        <f>SUM(F58)</f>
        <v>327.60000000000002</v>
      </c>
      <c r="G59" s="48">
        <f t="shared" si="2"/>
        <v>77.630331753554501</v>
      </c>
    </row>
    <row r="60" spans="1:7" s="70" customFormat="1" ht="22.5" customHeight="1" x14ac:dyDescent="0.2">
      <c r="A60" s="92">
        <v>852</v>
      </c>
      <c r="B60" s="93">
        <v>85278</v>
      </c>
      <c r="C60" s="93">
        <v>3110</v>
      </c>
      <c r="D60" s="78" t="s">
        <v>36</v>
      </c>
      <c r="E60" s="95">
        <v>986898</v>
      </c>
      <c r="F60" s="95">
        <v>986897.31</v>
      </c>
      <c r="G60" s="96">
        <f t="shared" si="2"/>
        <v>99.999930083960052</v>
      </c>
    </row>
    <row r="61" spans="1:7" ht="32.25" customHeight="1" x14ac:dyDescent="0.2">
      <c r="A61" s="88"/>
      <c r="B61" s="89">
        <v>85278</v>
      </c>
      <c r="C61" s="89" t="s">
        <v>7</v>
      </c>
      <c r="D61" s="90" t="s">
        <v>57</v>
      </c>
      <c r="E61" s="91">
        <f>SUM(E60)</f>
        <v>986898</v>
      </c>
      <c r="F61" s="91">
        <f>SUM(F60)</f>
        <v>986897.31</v>
      </c>
      <c r="G61" s="48">
        <f t="shared" si="2"/>
        <v>99.999930083960052</v>
      </c>
    </row>
    <row r="62" spans="1:7" s="70" customFormat="1" ht="22.5" customHeight="1" x14ac:dyDescent="0.2">
      <c r="A62" s="92">
        <v>852</v>
      </c>
      <c r="B62" s="93">
        <v>85295</v>
      </c>
      <c r="C62" s="93">
        <v>3110</v>
      </c>
      <c r="D62" s="78" t="s">
        <v>36</v>
      </c>
      <c r="E62" s="95">
        <v>4500</v>
      </c>
      <c r="F62" s="95">
        <v>4500</v>
      </c>
      <c r="G62" s="96">
        <f t="shared" si="2"/>
        <v>100</v>
      </c>
    </row>
    <row r="63" spans="1:7" ht="35.25" customHeight="1" x14ac:dyDescent="0.2">
      <c r="A63" s="88"/>
      <c r="B63" s="89">
        <v>85295</v>
      </c>
      <c r="C63" s="89" t="s">
        <v>7</v>
      </c>
      <c r="D63" s="90" t="s">
        <v>11</v>
      </c>
      <c r="E63" s="91">
        <f>SUM(E62)</f>
        <v>4500</v>
      </c>
      <c r="F63" s="91">
        <f>SUM(F62)</f>
        <v>4500</v>
      </c>
      <c r="G63" s="48">
        <f t="shared" si="2"/>
        <v>100</v>
      </c>
    </row>
    <row r="64" spans="1:7" s="70" customFormat="1" ht="40.5" customHeight="1" x14ac:dyDescent="0.2">
      <c r="A64" s="69">
        <v>852</v>
      </c>
      <c r="B64" s="71"/>
      <c r="C64" s="71" t="s">
        <v>8</v>
      </c>
      <c r="D64" s="72" t="s">
        <v>38</v>
      </c>
      <c r="E64" s="73">
        <f>SUM(E57,E59,E61,E63)</f>
        <v>2621820</v>
      </c>
      <c r="F64" s="73">
        <f>SUM(F57,F59,F61,F63)</f>
        <v>2616187.66</v>
      </c>
      <c r="G64" s="48">
        <f>(F64/E64)*100</f>
        <v>99.785174420822187</v>
      </c>
    </row>
    <row r="65" spans="1:7" ht="13.5" thickBot="1" x14ac:dyDescent="0.25">
      <c r="A65" s="65"/>
      <c r="B65" s="66"/>
      <c r="C65" s="66"/>
      <c r="D65" s="67"/>
      <c r="E65" s="68">
        <f>SUM(E9,E24,E43,E46, E64)</f>
        <v>2972452.58</v>
      </c>
      <c r="F65" s="68">
        <f>SUM(F9,F24,F43,F46, F64)</f>
        <v>2964080.56</v>
      </c>
      <c r="G65" s="48">
        <f>(F65/E65)*100</f>
        <v>99.718346389902706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E25" sqref="E25"/>
    </sheetView>
  </sheetViews>
  <sheetFormatPr defaultRowHeight="12.75" x14ac:dyDescent="0.2"/>
  <cols>
    <col min="1" max="1" width="4.42578125" style="28" customWidth="1"/>
    <col min="2" max="2" width="6.42578125" style="28" customWidth="1"/>
    <col min="3" max="3" width="7.28515625" style="28" customWidth="1"/>
    <col min="4" max="4" width="31.85546875" style="33" customWidth="1"/>
    <col min="5" max="5" width="12.85546875" style="28" customWidth="1"/>
    <col min="6" max="6" width="14.85546875" style="28" customWidth="1"/>
    <col min="7" max="7" width="7.140625" style="28" customWidth="1"/>
  </cols>
  <sheetData>
    <row r="1" spans="1:7" x14ac:dyDescent="0.2">
      <c r="A1" s="98" t="s">
        <v>51</v>
      </c>
      <c r="B1" s="99"/>
      <c r="C1" s="99"/>
      <c r="D1" s="99"/>
      <c r="E1" s="99"/>
      <c r="F1" s="99"/>
      <c r="G1" s="99"/>
    </row>
    <row r="2" spans="1:7" ht="13.5" thickBot="1" x14ac:dyDescent="0.25">
      <c r="A2" s="3"/>
      <c r="B2" s="3"/>
      <c r="C2" s="3"/>
      <c r="D2" s="29"/>
      <c r="E2" s="3"/>
      <c r="F2" s="3"/>
      <c r="G2" s="3"/>
    </row>
    <row r="3" spans="1:7" ht="26.25" thickBot="1" x14ac:dyDescent="0.25">
      <c r="A3" s="4" t="s">
        <v>0</v>
      </c>
      <c r="B3" s="5" t="s">
        <v>1</v>
      </c>
      <c r="C3" s="6" t="s">
        <v>2</v>
      </c>
      <c r="D3" s="6"/>
      <c r="E3" s="5" t="s">
        <v>3</v>
      </c>
      <c r="F3" s="6" t="s">
        <v>4</v>
      </c>
      <c r="G3" s="6" t="s">
        <v>9</v>
      </c>
    </row>
    <row r="4" spans="1:7" ht="63.75" x14ac:dyDescent="0.2">
      <c r="A4" s="7" t="s">
        <v>5</v>
      </c>
      <c r="B4" s="8" t="s">
        <v>6</v>
      </c>
      <c r="C4" s="8" t="s">
        <v>10</v>
      </c>
      <c r="D4" s="78" t="s">
        <v>40</v>
      </c>
      <c r="E4" s="9">
        <v>277262.58</v>
      </c>
      <c r="F4" s="9">
        <v>277172.31</v>
      </c>
      <c r="G4" s="9">
        <f>(F4/E4)*100</f>
        <v>99.96744241505651</v>
      </c>
    </row>
    <row r="5" spans="1:7" s="1" customFormat="1" ht="18.75" customHeight="1" x14ac:dyDescent="0.2">
      <c r="A5" s="10"/>
      <c r="B5" s="11" t="s">
        <v>6</v>
      </c>
      <c r="C5" s="11" t="s">
        <v>7</v>
      </c>
      <c r="D5" s="30" t="s">
        <v>11</v>
      </c>
      <c r="E5" s="12">
        <f>SUM(E4:E4)</f>
        <v>277262.58</v>
      </c>
      <c r="F5" s="12">
        <f>SUM(F4:F4)</f>
        <v>277172.31</v>
      </c>
      <c r="G5" s="13">
        <f>(F5/E5)*100</f>
        <v>99.96744241505651</v>
      </c>
    </row>
    <row r="6" spans="1:7" s="2" customFormat="1" ht="18.75" customHeight="1" x14ac:dyDescent="0.2">
      <c r="A6" s="14" t="s">
        <v>5</v>
      </c>
      <c r="B6" s="97" t="s">
        <v>8</v>
      </c>
      <c r="C6" s="97"/>
      <c r="D6" s="31" t="s">
        <v>12</v>
      </c>
      <c r="E6" s="15">
        <f>SUM(E5)</f>
        <v>277262.58</v>
      </c>
      <c r="F6" s="15">
        <f>SUM(F5)</f>
        <v>277172.31</v>
      </c>
      <c r="G6" s="16">
        <f>(F6/E6)*100</f>
        <v>99.96744241505651</v>
      </c>
    </row>
    <row r="7" spans="1:7" ht="63.75" x14ac:dyDescent="0.2">
      <c r="A7" s="17">
        <v>750</v>
      </c>
      <c r="B7" s="18">
        <v>75011</v>
      </c>
      <c r="C7" s="19" t="s">
        <v>10</v>
      </c>
      <c r="D7" s="78" t="s">
        <v>40</v>
      </c>
      <c r="E7" s="16">
        <v>33414</v>
      </c>
      <c r="F7" s="16">
        <v>33414</v>
      </c>
      <c r="G7" s="16">
        <f>(F7/E7)*100</f>
        <v>100</v>
      </c>
    </row>
    <row r="8" spans="1:7" s="1" customFormat="1" ht="19.5" customHeight="1" x14ac:dyDescent="0.2">
      <c r="A8" s="20"/>
      <c r="B8" s="11" t="s">
        <v>13</v>
      </c>
      <c r="C8" s="11" t="s">
        <v>7</v>
      </c>
      <c r="D8" s="30" t="s">
        <v>14</v>
      </c>
      <c r="E8" s="12">
        <f>SUM(E7:E7)</f>
        <v>33414</v>
      </c>
      <c r="F8" s="12">
        <f>SUM(F7:F7)</f>
        <v>33414</v>
      </c>
      <c r="G8" s="13">
        <f t="shared" ref="G8:G29" si="0">(F8/E8)*100</f>
        <v>100</v>
      </c>
    </row>
    <row r="9" spans="1:7" s="70" customFormat="1" ht="64.5" customHeight="1" x14ac:dyDescent="0.2">
      <c r="A9" s="76">
        <v>750</v>
      </c>
      <c r="B9" s="77" t="s">
        <v>39</v>
      </c>
      <c r="C9" s="77" t="s">
        <v>10</v>
      </c>
      <c r="D9" s="78" t="s">
        <v>40</v>
      </c>
      <c r="E9" s="79">
        <v>23005</v>
      </c>
      <c r="F9" s="79">
        <v>20360.13</v>
      </c>
      <c r="G9" s="16">
        <f t="shared" si="0"/>
        <v>88.503064551184536</v>
      </c>
    </row>
    <row r="10" spans="1:7" s="1" customFormat="1" ht="19.5" customHeight="1" x14ac:dyDescent="0.2">
      <c r="A10" s="20"/>
      <c r="B10" s="49" t="s">
        <v>39</v>
      </c>
      <c r="C10" s="49" t="s">
        <v>7</v>
      </c>
      <c r="D10" s="35" t="s">
        <v>42</v>
      </c>
      <c r="E10" s="12">
        <f>SUM(E9)</f>
        <v>23005</v>
      </c>
      <c r="F10" s="12">
        <f>SUM(F9)</f>
        <v>20360.13</v>
      </c>
      <c r="G10" s="16">
        <f t="shared" si="0"/>
        <v>88.503064551184536</v>
      </c>
    </row>
    <row r="11" spans="1:7" s="2" customFormat="1" ht="26.25" customHeight="1" x14ac:dyDescent="0.2">
      <c r="A11" s="21">
        <v>750</v>
      </c>
      <c r="B11" s="97" t="s">
        <v>8</v>
      </c>
      <c r="C11" s="97"/>
      <c r="D11" s="31" t="s">
        <v>15</v>
      </c>
      <c r="E11" s="15">
        <f>SUM(E8,E10,)</f>
        <v>56419</v>
      </c>
      <c r="F11" s="15">
        <f>SUM(F8,F10,)</f>
        <v>53774.130000000005</v>
      </c>
      <c r="G11" s="15">
        <f t="shared" si="0"/>
        <v>95.31209344369806</v>
      </c>
    </row>
    <row r="12" spans="1:7" ht="63.75" x14ac:dyDescent="0.2">
      <c r="A12" s="17">
        <v>751</v>
      </c>
      <c r="B12" s="18">
        <v>75101</v>
      </c>
      <c r="C12" s="19" t="s">
        <v>10</v>
      </c>
      <c r="D12" s="78" t="s">
        <v>40</v>
      </c>
      <c r="E12" s="16">
        <v>624</v>
      </c>
      <c r="F12" s="16">
        <v>624</v>
      </c>
      <c r="G12" s="16">
        <f t="shared" si="0"/>
        <v>100</v>
      </c>
    </row>
    <row r="13" spans="1:7" s="1" customFormat="1" ht="25.5" x14ac:dyDescent="0.2">
      <c r="A13" s="20"/>
      <c r="B13" s="11" t="s">
        <v>19</v>
      </c>
      <c r="C13" s="11" t="s">
        <v>7</v>
      </c>
      <c r="D13" s="30" t="s">
        <v>20</v>
      </c>
      <c r="E13" s="12">
        <f>SUM(E12)</f>
        <v>624</v>
      </c>
      <c r="F13" s="12">
        <f>SUM(F12)</f>
        <v>624</v>
      </c>
      <c r="G13" s="13">
        <f t="shared" si="0"/>
        <v>100</v>
      </c>
    </row>
    <row r="14" spans="1:7" s="70" customFormat="1" ht="63.75" x14ac:dyDescent="0.2">
      <c r="A14" s="76">
        <v>751</v>
      </c>
      <c r="B14" s="77" t="s">
        <v>52</v>
      </c>
      <c r="C14" s="77" t="s">
        <v>10</v>
      </c>
      <c r="D14" s="78" t="s">
        <v>40</v>
      </c>
      <c r="E14" s="79">
        <v>5288</v>
      </c>
      <c r="F14" s="79">
        <v>5285.8</v>
      </c>
      <c r="G14" s="79">
        <f t="shared" si="0"/>
        <v>99.958396369137674</v>
      </c>
    </row>
    <row r="15" spans="1:7" s="1" customFormat="1" ht="18.75" customHeight="1" x14ac:dyDescent="0.2">
      <c r="A15" s="20"/>
      <c r="B15" s="11" t="s">
        <v>52</v>
      </c>
      <c r="C15" s="49" t="s">
        <v>7</v>
      </c>
      <c r="D15" s="35" t="s">
        <v>53</v>
      </c>
      <c r="E15" s="12">
        <f>SUM(E14)</f>
        <v>5288</v>
      </c>
      <c r="F15" s="12">
        <f>SUM(F14)</f>
        <v>5285.8</v>
      </c>
      <c r="G15" s="16">
        <f t="shared" si="0"/>
        <v>99.958396369137674</v>
      </c>
    </row>
    <row r="16" spans="1:7" ht="63.75" x14ac:dyDescent="0.2">
      <c r="A16" s="22">
        <v>751</v>
      </c>
      <c r="B16" s="23">
        <v>75109</v>
      </c>
      <c r="C16" s="24" t="s">
        <v>10</v>
      </c>
      <c r="D16" s="78" t="s">
        <v>40</v>
      </c>
      <c r="E16" s="13">
        <v>10839</v>
      </c>
      <c r="F16" s="13">
        <v>10836.66</v>
      </c>
      <c r="G16" s="13">
        <f t="shared" si="0"/>
        <v>99.978411292554654</v>
      </c>
    </row>
    <row r="17" spans="1:7" s="1" customFormat="1" ht="63.75" x14ac:dyDescent="0.2">
      <c r="A17" s="20"/>
      <c r="B17" s="11" t="s">
        <v>47</v>
      </c>
      <c r="C17" s="11" t="s">
        <v>7</v>
      </c>
      <c r="D17" s="35" t="s">
        <v>43</v>
      </c>
      <c r="E17" s="12">
        <f>SUM(E16)</f>
        <v>10839</v>
      </c>
      <c r="F17" s="12">
        <f>SUM(F16)</f>
        <v>10836.66</v>
      </c>
      <c r="G17" s="13">
        <f t="shared" si="0"/>
        <v>99.978411292554654</v>
      </c>
    </row>
    <row r="18" spans="1:7" s="2" customFormat="1" ht="51" x14ac:dyDescent="0.2">
      <c r="A18" s="21">
        <v>751</v>
      </c>
      <c r="B18" s="97" t="s">
        <v>8</v>
      </c>
      <c r="C18" s="97"/>
      <c r="D18" s="31" t="s">
        <v>16</v>
      </c>
      <c r="E18" s="15">
        <f>SUM(E13,E15,E17)</f>
        <v>16751</v>
      </c>
      <c r="F18" s="15">
        <f>SUM(F13,F15,F17)</f>
        <v>16746.46</v>
      </c>
      <c r="G18" s="16">
        <f t="shared" si="0"/>
        <v>99.972897140469215</v>
      </c>
    </row>
    <row r="19" spans="1:7" s="70" customFormat="1" ht="63.75" x14ac:dyDescent="0.2">
      <c r="A19" s="76">
        <v>754</v>
      </c>
      <c r="B19" s="77" t="s">
        <v>44</v>
      </c>
      <c r="C19" s="77" t="s">
        <v>10</v>
      </c>
      <c r="D19" s="78" t="s">
        <v>40</v>
      </c>
      <c r="E19" s="79">
        <v>200</v>
      </c>
      <c r="F19" s="79">
        <v>200</v>
      </c>
      <c r="G19" s="13">
        <f t="shared" si="0"/>
        <v>100</v>
      </c>
    </row>
    <row r="20" spans="1:7" s="1" customFormat="1" ht="20.25" customHeight="1" x14ac:dyDescent="0.2">
      <c r="A20" s="80"/>
      <c r="B20" s="49" t="s">
        <v>44</v>
      </c>
      <c r="C20" s="49" t="s">
        <v>7</v>
      </c>
      <c r="D20" s="35" t="s">
        <v>45</v>
      </c>
      <c r="E20" s="36">
        <f>SUM(E19)</f>
        <v>200</v>
      </c>
      <c r="F20" s="36">
        <f>SUM(F19)</f>
        <v>200</v>
      </c>
      <c r="G20" s="36">
        <f t="shared" si="0"/>
        <v>100</v>
      </c>
    </row>
    <row r="21" spans="1:7" s="2" customFormat="1" ht="25.5" x14ac:dyDescent="0.2">
      <c r="A21" s="21">
        <v>754</v>
      </c>
      <c r="B21" s="74"/>
      <c r="C21" s="52" t="s">
        <v>8</v>
      </c>
      <c r="D21" s="54" t="s">
        <v>46</v>
      </c>
      <c r="E21" s="15">
        <f>SUM(E20)</f>
        <v>200</v>
      </c>
      <c r="F21" s="15">
        <f>SUM(F20)</f>
        <v>200</v>
      </c>
      <c r="G21" s="13">
        <f t="shared" si="0"/>
        <v>100</v>
      </c>
    </row>
    <row r="22" spans="1:7" ht="63.75" x14ac:dyDescent="0.2">
      <c r="A22" s="22">
        <v>852</v>
      </c>
      <c r="B22" s="23">
        <v>85212</v>
      </c>
      <c r="C22" s="24" t="s">
        <v>10</v>
      </c>
      <c r="D22" s="78" t="s">
        <v>40</v>
      </c>
      <c r="E22" s="13">
        <v>1630000</v>
      </c>
      <c r="F22" s="13">
        <v>1624462.75</v>
      </c>
      <c r="G22" s="13">
        <f>(F22/E22)*100</f>
        <v>99.660291411042948</v>
      </c>
    </row>
    <row r="23" spans="1:7" s="1" customFormat="1" ht="63.75" x14ac:dyDescent="0.2">
      <c r="A23" s="20"/>
      <c r="B23" s="11" t="s">
        <v>17</v>
      </c>
      <c r="C23" s="11" t="s">
        <v>7</v>
      </c>
      <c r="D23" s="35" t="s">
        <v>41</v>
      </c>
      <c r="E23" s="12">
        <f>SUM(E22:E22)</f>
        <v>1630000</v>
      </c>
      <c r="F23" s="12">
        <f>SUM(F22:F22)</f>
        <v>1624462.75</v>
      </c>
      <c r="G23" s="12">
        <f t="shared" si="0"/>
        <v>99.660291411042948</v>
      </c>
    </row>
    <row r="24" spans="1:7" s="70" customFormat="1" ht="63.75" x14ac:dyDescent="0.2">
      <c r="A24" s="76">
        <v>852</v>
      </c>
      <c r="B24" s="77" t="s">
        <v>54</v>
      </c>
      <c r="C24" s="77" t="s">
        <v>10</v>
      </c>
      <c r="D24" s="78" t="s">
        <v>40</v>
      </c>
      <c r="E24" s="79">
        <v>422</v>
      </c>
      <c r="F24" s="79">
        <v>327.60000000000002</v>
      </c>
      <c r="G24" s="13">
        <f t="shared" si="0"/>
        <v>77.630331753554501</v>
      </c>
    </row>
    <row r="25" spans="1:7" s="1" customFormat="1" ht="89.25" x14ac:dyDescent="0.2">
      <c r="A25" s="80"/>
      <c r="B25" s="49" t="s">
        <v>54</v>
      </c>
      <c r="C25" s="49" t="s">
        <v>7</v>
      </c>
      <c r="D25" s="35" t="s">
        <v>55</v>
      </c>
      <c r="E25" s="36">
        <f>SUM(E24)</f>
        <v>422</v>
      </c>
      <c r="F25" s="36">
        <f>SUM(F24)</f>
        <v>327.60000000000002</v>
      </c>
      <c r="G25" s="13">
        <f t="shared" si="0"/>
        <v>77.630331753554501</v>
      </c>
    </row>
    <row r="26" spans="1:7" s="70" customFormat="1" ht="63.75" x14ac:dyDescent="0.2">
      <c r="A26" s="76">
        <v>852</v>
      </c>
      <c r="B26" s="77" t="s">
        <v>56</v>
      </c>
      <c r="C26" s="77" t="s">
        <v>10</v>
      </c>
      <c r="D26" s="78" t="s">
        <v>40</v>
      </c>
      <c r="E26" s="79">
        <v>986898</v>
      </c>
      <c r="F26" s="79">
        <v>986897.31</v>
      </c>
      <c r="G26" s="13">
        <f t="shared" si="0"/>
        <v>99.999930083960052</v>
      </c>
    </row>
    <row r="27" spans="1:7" s="70" customFormat="1" ht="25.5" x14ac:dyDescent="0.2">
      <c r="A27" s="76"/>
      <c r="B27" s="77" t="s">
        <v>56</v>
      </c>
      <c r="C27" s="77" t="s">
        <v>7</v>
      </c>
      <c r="D27" s="78" t="s">
        <v>57</v>
      </c>
      <c r="E27" s="79">
        <f>SUM(E26)</f>
        <v>986898</v>
      </c>
      <c r="F27" s="79">
        <f>SUM(F26)</f>
        <v>986897.31</v>
      </c>
      <c r="G27" s="13">
        <f t="shared" si="0"/>
        <v>99.999930083960052</v>
      </c>
    </row>
    <row r="28" spans="1:7" s="70" customFormat="1" ht="63.75" x14ac:dyDescent="0.2">
      <c r="A28" s="76">
        <v>852</v>
      </c>
      <c r="B28" s="77" t="s">
        <v>58</v>
      </c>
      <c r="C28" s="77" t="s">
        <v>10</v>
      </c>
      <c r="D28" s="78" t="s">
        <v>40</v>
      </c>
      <c r="E28" s="79">
        <v>4500</v>
      </c>
      <c r="F28" s="79">
        <v>4500</v>
      </c>
      <c r="G28" s="13">
        <f t="shared" si="0"/>
        <v>100</v>
      </c>
    </row>
    <row r="29" spans="1:7" s="1" customFormat="1" ht="22.5" customHeight="1" x14ac:dyDescent="0.2">
      <c r="A29" s="80"/>
      <c r="B29" s="49" t="s">
        <v>58</v>
      </c>
      <c r="C29" s="49" t="s">
        <v>7</v>
      </c>
      <c r="D29" s="35" t="s">
        <v>11</v>
      </c>
      <c r="E29" s="36">
        <f>SUM(E28)</f>
        <v>4500</v>
      </c>
      <c r="F29" s="36">
        <f>SUM(F28)</f>
        <v>4500</v>
      </c>
      <c r="G29" s="13">
        <f t="shared" si="0"/>
        <v>100</v>
      </c>
    </row>
    <row r="30" spans="1:7" s="2" customFormat="1" ht="22.5" customHeight="1" x14ac:dyDescent="0.2">
      <c r="A30" s="21">
        <v>852</v>
      </c>
      <c r="B30" s="97" t="s">
        <v>8</v>
      </c>
      <c r="C30" s="97"/>
      <c r="D30" s="31" t="s">
        <v>18</v>
      </c>
      <c r="E30" s="15">
        <f>SUM(E23,E25,E27,E29)</f>
        <v>2621820</v>
      </c>
      <c r="F30" s="15">
        <f>SUM(F23,F25,F27,F29)</f>
        <v>2616187.66</v>
      </c>
      <c r="G30" s="15">
        <f>(F30/E30)*100</f>
        <v>99.785174420822187</v>
      </c>
    </row>
    <row r="31" spans="1:7" ht="13.5" thickBot="1" x14ac:dyDescent="0.25">
      <c r="A31" s="25"/>
      <c r="B31" s="26"/>
      <c r="C31" s="27"/>
      <c r="D31" s="32"/>
      <c r="E31" s="34">
        <f>SUM(E6,E11,E18,E21,E30)</f>
        <v>2972452.58</v>
      </c>
      <c r="F31" s="34">
        <f>SUM(F6,F11,F18,F21,F30)</f>
        <v>2964080.56</v>
      </c>
      <c r="G31" s="34">
        <f>(F31/E31)*100</f>
        <v>99.718346389902706</v>
      </c>
    </row>
  </sheetData>
  <mergeCells count="5">
    <mergeCell ref="B6:C6"/>
    <mergeCell ref="B11:C11"/>
    <mergeCell ref="A1:G1"/>
    <mergeCell ref="B30:C30"/>
    <mergeCell ref="B18:C1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Wydatki</vt:lpstr>
      <vt:lpstr>Dochody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2012-03-22T07:44:13Z</cp:lastPrinted>
  <dcterms:created xsi:type="dcterms:W3CDTF">2010-03-05T13:33:40Z</dcterms:created>
  <dcterms:modified xsi:type="dcterms:W3CDTF">2012-03-22T07:45:23Z</dcterms:modified>
</cp:coreProperties>
</file>