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195" windowHeight="7425"/>
  </bookViews>
  <sheets>
    <sheet name="Wydatki" sheetId="2" r:id="rId1"/>
    <sheet name="Dochody" sheetId="1" r:id="rId2"/>
  </sheets>
  <calcPr calcId="145621"/>
</workbook>
</file>

<file path=xl/calcChain.xml><?xml version="1.0" encoding="utf-8"?>
<calcChain xmlns="http://schemas.openxmlformats.org/spreadsheetml/2006/main">
  <c r="E25" i="2" l="1"/>
  <c r="F24" i="2"/>
  <c r="E24" i="2"/>
  <c r="F9" i="2"/>
  <c r="G9" i="2" s="1"/>
  <c r="E9" i="2"/>
  <c r="G8" i="2"/>
  <c r="G7" i="2"/>
  <c r="G6" i="2"/>
  <c r="G5" i="2"/>
  <c r="F16" i="1"/>
  <c r="E16" i="1"/>
  <c r="F5" i="1"/>
  <c r="G5" i="1" s="1"/>
  <c r="E5" i="1"/>
  <c r="G4" i="1"/>
  <c r="E27" i="2" l="1"/>
  <c r="F27" i="2"/>
  <c r="F13" i="2" l="1"/>
  <c r="F11" i="2"/>
  <c r="F25" i="2" s="1"/>
  <c r="F15" i="2"/>
  <c r="F22" i="2"/>
  <c r="F28" i="2"/>
  <c r="E22" i="2"/>
  <c r="E11" i="2"/>
  <c r="E13" i="2"/>
  <c r="E15" i="2"/>
  <c r="E28" i="2"/>
  <c r="G26" i="2"/>
  <c r="G23" i="2"/>
  <c r="G21" i="2"/>
  <c r="G20" i="2"/>
  <c r="G19" i="2"/>
  <c r="G18" i="2"/>
  <c r="G17" i="2"/>
  <c r="G16" i="2"/>
  <c r="G15" i="2"/>
  <c r="G14" i="2"/>
  <c r="G12" i="2"/>
  <c r="G10" i="2"/>
  <c r="F7" i="1"/>
  <c r="F9" i="1"/>
  <c r="F11" i="1"/>
  <c r="F13" i="1"/>
  <c r="F15" i="1"/>
  <c r="E7" i="1"/>
  <c r="G7" i="1" s="1"/>
  <c r="E9" i="1"/>
  <c r="E11" i="1"/>
  <c r="G11" i="1" s="1"/>
  <c r="E13" i="1"/>
  <c r="E15" i="1"/>
  <c r="E18" i="1"/>
  <c r="E19" i="1" s="1"/>
  <c r="F18" i="1"/>
  <c r="F19" i="1" s="1"/>
  <c r="G10" i="1"/>
  <c r="G8" i="1"/>
  <c r="G17" i="1"/>
  <c r="G14" i="1"/>
  <c r="G12" i="1"/>
  <c r="G6" i="1"/>
  <c r="G11" i="2" l="1"/>
  <c r="G27" i="2"/>
  <c r="G22" i="2"/>
  <c r="G13" i="1"/>
  <c r="G9" i="1"/>
  <c r="F20" i="1"/>
  <c r="E20" i="1"/>
  <c r="G28" i="2"/>
  <c r="G24" i="2"/>
  <c r="F29" i="2"/>
  <c r="E29" i="2"/>
  <c r="G13" i="2"/>
  <c r="G18" i="1"/>
  <c r="G19" i="1"/>
  <c r="G15" i="1"/>
  <c r="G20" i="1" l="1"/>
  <c r="G16" i="1"/>
  <c r="G29" i="2"/>
  <c r="G25" i="2"/>
</calcChain>
</file>

<file path=xl/sharedStrings.xml><?xml version="1.0" encoding="utf-8"?>
<sst xmlns="http://schemas.openxmlformats.org/spreadsheetml/2006/main" count="91" uniqueCount="43">
  <si>
    <t>Dział</t>
  </si>
  <si>
    <t>Rozdział</t>
  </si>
  <si>
    <t>Paragraf</t>
  </si>
  <si>
    <t>Plan</t>
  </si>
  <si>
    <t xml:space="preserve">Dochody wykonane </t>
  </si>
  <si>
    <t>Razem</t>
  </si>
  <si>
    <t>Ogółem</t>
  </si>
  <si>
    <t>%wyko-nania</t>
  </si>
  <si>
    <t>2030</t>
  </si>
  <si>
    <t>Pozostała działalność</t>
  </si>
  <si>
    <t>dotacje celowe otrzymane z budżetu państwa na realizację własnych zadań bieżących gmin</t>
  </si>
  <si>
    <t>85213</t>
  </si>
  <si>
    <t>Składki  na ubezpieczenie zdrowotne opłacane za osoby pobierające niektóre świadczenia z pomocy społecznej, niektóre świadczenia rodzinne oraz za osoby uczestniczace w zajeciach w centrum integracji społecznej</t>
  </si>
  <si>
    <t>85214</t>
  </si>
  <si>
    <t>Zasiłki i pomoc w naturze oraz składki na ubezpieczenia emerytalne i rentowe</t>
  </si>
  <si>
    <t>85219</t>
  </si>
  <si>
    <t>Ośrodki pomocy społecznej</t>
  </si>
  <si>
    <t>85295</t>
  </si>
  <si>
    <t xml:space="preserve">Opieka społeczna </t>
  </si>
  <si>
    <t>85415</t>
  </si>
  <si>
    <t>Pomoc materialna dla uczniów</t>
  </si>
  <si>
    <t>Edukacyjna opieka wychowawcza</t>
  </si>
  <si>
    <t>85216</t>
  </si>
  <si>
    <t>Zasiłki stałe</t>
  </si>
  <si>
    <t>Wydatki wykonane</t>
  </si>
  <si>
    <t>% wykonania</t>
  </si>
  <si>
    <t>składki na ubezpieczenia społeczne</t>
  </si>
  <si>
    <t>składki na Fundusz Pracy</t>
  </si>
  <si>
    <t>zakup usług pozostałych</t>
  </si>
  <si>
    <t>wynagrodzenia osobowe pracowników</t>
  </si>
  <si>
    <t>dodatkowe wynagrodzenie roczne</t>
  </si>
  <si>
    <t>podróże służbowe krajowe</t>
  </si>
  <si>
    <t>świadczenia społeczne</t>
  </si>
  <si>
    <t>składki na ubezpieczenie zdrowotne</t>
  </si>
  <si>
    <t>Składki na ubezpieczenie zdrowotne opłacane za osoby pobierające niektóre świadczenia z pomocy społecznej</t>
  </si>
  <si>
    <t>Pomoc społeczna</t>
  </si>
  <si>
    <t>stypendia dla uczniów</t>
  </si>
  <si>
    <t>WYDATKI Z DOTACJI NA ZADANIA WŁASNE GMINY RADZANÓW ZA I PÓŁROCZE 2013 ROK</t>
  </si>
  <si>
    <t>DOCHODY Z DOTACJI NA ZADANIA WŁASNE GMINY RADZANÓW ZA  I PÓŁROCZE 2013 ROK</t>
  </si>
  <si>
    <t>852</t>
  </si>
  <si>
    <t>85206</t>
  </si>
  <si>
    <t>Wspieranie rodziny</t>
  </si>
  <si>
    <t>odpisy na zakładowy fundusz świadczeń socjalnych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</si>
</sst>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charset val="238"/>
    </font>
    <font>
      <sz val="10"/>
      <name val="Arial"/>
      <charset val="238"/>
    </font>
    <font>
      <b/>
      <sz val="10"/>
      <name val="Arial"/>
      <charset val="238"/>
    </font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49" fontId="6" fillId="0" borderId="3" xfId="0" applyNumberFormat="1" applyFont="1" applyBorder="1" applyAlignment="1">
      <alignment horizontal="right"/>
    </xf>
    <xf numFmtId="4" fontId="6" fillId="0" borderId="3" xfId="0" applyNumberFormat="1" applyFont="1" applyBorder="1"/>
    <xf numFmtId="4" fontId="7" fillId="0" borderId="3" xfId="0" applyNumberFormat="1" applyFont="1" applyBorder="1"/>
    <xf numFmtId="4" fontId="8" fillId="0" borderId="3" xfId="0" applyNumberFormat="1" applyFont="1" applyBorder="1"/>
    <xf numFmtId="4" fontId="9" fillId="0" borderId="3" xfId="0" applyNumberFormat="1" applyFont="1" applyBorder="1"/>
    <xf numFmtId="0" fontId="9" fillId="0" borderId="4" xfId="0" applyFont="1" applyBorder="1"/>
    <xf numFmtId="0" fontId="9" fillId="0" borderId="3" xfId="0" applyFont="1" applyBorder="1"/>
    <xf numFmtId="49" fontId="9" fillId="0" borderId="3" xfId="0" applyNumberFormat="1" applyFont="1" applyBorder="1" applyAlignment="1">
      <alignment horizontal="right"/>
    </xf>
    <xf numFmtId="0" fontId="6" fillId="0" borderId="4" xfId="0" applyFont="1" applyBorder="1"/>
    <xf numFmtId="0" fontId="8" fillId="0" borderId="4" xfId="0" applyFont="1" applyBorder="1"/>
    <xf numFmtId="0" fontId="7" fillId="0" borderId="4" xfId="0" applyFont="1" applyBorder="1"/>
    <xf numFmtId="0" fontId="7" fillId="0" borderId="3" xfId="0" applyFont="1" applyBorder="1"/>
    <xf numFmtId="49" fontId="7" fillId="0" borderId="3" xfId="0" applyNumberFormat="1" applyFont="1" applyBorder="1" applyAlignment="1">
      <alignment horizontal="right"/>
    </xf>
    <xf numFmtId="0" fontId="9" fillId="0" borderId="5" xfId="0" applyFont="1" applyBorder="1"/>
    <xf numFmtId="0" fontId="9" fillId="0" borderId="6" xfId="0" applyFont="1" applyBorder="1"/>
    <xf numFmtId="49" fontId="9" fillId="0" borderId="6" xfId="0" applyNumberFormat="1" applyFont="1" applyBorder="1" applyAlignment="1">
      <alignment horizontal="right"/>
    </xf>
    <xf numFmtId="0" fontId="9" fillId="0" borderId="0" xfId="0" applyFont="1"/>
    <xf numFmtId="0" fontId="1" fillId="0" borderId="0" xfId="0" applyFont="1" applyAlignment="1">
      <alignment wrapText="1"/>
    </xf>
    <xf numFmtId="0" fontId="6" fillId="0" borderId="3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0" xfId="0" applyFont="1" applyAlignment="1">
      <alignment wrapText="1"/>
    </xf>
    <xf numFmtId="4" fontId="5" fillId="0" borderId="6" xfId="0" applyNumberFormat="1" applyFont="1" applyBorder="1"/>
    <xf numFmtId="49" fontId="11" fillId="0" borderId="3" xfId="0" applyNumberFormat="1" applyFont="1" applyBorder="1" applyAlignment="1">
      <alignment horizontal="right"/>
    </xf>
    <xf numFmtId="0" fontId="11" fillId="0" borderId="3" xfId="0" applyFont="1" applyBorder="1" applyAlignment="1">
      <alignment wrapText="1"/>
    </xf>
    <xf numFmtId="4" fontId="11" fillId="0" borderId="3" xfId="0" applyNumberFormat="1" applyFont="1" applyBorder="1"/>
    <xf numFmtId="0" fontId="11" fillId="0" borderId="4" xfId="0" applyFont="1" applyBorder="1"/>
    <xf numFmtId="0" fontId="11" fillId="0" borderId="0" xfId="0" applyFont="1"/>
    <xf numFmtId="0" fontId="0" fillId="0" borderId="0" xfId="0" applyAlignment="1">
      <alignment wrapText="1"/>
    </xf>
    <xf numFmtId="49" fontId="0" fillId="0" borderId="7" xfId="0" applyNumberFormat="1" applyBorder="1"/>
    <xf numFmtId="49" fontId="0" fillId="0" borderId="8" xfId="0" applyNumberFormat="1" applyBorder="1"/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4" fontId="0" fillId="0" borderId="3" xfId="0" applyNumberFormat="1" applyBorder="1"/>
    <xf numFmtId="4" fontId="0" fillId="0" borderId="10" xfId="0" applyNumberFormat="1" applyBorder="1"/>
    <xf numFmtId="0" fontId="11" fillId="0" borderId="3" xfId="0" applyFont="1" applyBorder="1"/>
    <xf numFmtId="0" fontId="12" fillId="0" borderId="4" xfId="0" applyFont="1" applyBorder="1"/>
    <xf numFmtId="0" fontId="12" fillId="0" borderId="3" xfId="0" applyFont="1" applyBorder="1"/>
    <xf numFmtId="0" fontId="12" fillId="0" borderId="3" xfId="0" applyFont="1" applyBorder="1" applyAlignment="1">
      <alignment wrapText="1"/>
    </xf>
    <xf numFmtId="4" fontId="12" fillId="0" borderId="3" xfId="0" applyNumberFormat="1" applyFont="1" applyBorder="1"/>
    <xf numFmtId="0" fontId="0" fillId="0" borderId="4" xfId="0" applyBorder="1"/>
    <xf numFmtId="0" fontId="13" fillId="0" borderId="4" xfId="0" applyFont="1" applyBorder="1"/>
    <xf numFmtId="0" fontId="13" fillId="0" borderId="3" xfId="0" applyFont="1" applyBorder="1"/>
    <xf numFmtId="0" fontId="13" fillId="0" borderId="3" xfId="0" applyFont="1" applyBorder="1" applyAlignment="1">
      <alignment wrapText="1"/>
    </xf>
    <xf numFmtId="4" fontId="13" fillId="0" borderId="3" xfId="0" applyNumberFormat="1" applyFont="1" applyBorder="1"/>
    <xf numFmtId="4" fontId="11" fillId="0" borderId="10" xfId="0" applyNumberFormat="1" applyFont="1" applyBorder="1"/>
    <xf numFmtId="4" fontId="4" fillId="0" borderId="3" xfId="0" applyNumberFormat="1" applyFont="1" applyBorder="1"/>
    <xf numFmtId="4" fontId="4" fillId="0" borderId="10" xfId="0" applyNumberFormat="1" applyFont="1" applyBorder="1"/>
    <xf numFmtId="0" fontId="1" fillId="0" borderId="12" xfId="0" applyFont="1" applyBorder="1" applyAlignment="1">
      <alignment wrapText="1"/>
    </xf>
    <xf numFmtId="49" fontId="11" fillId="0" borderId="11" xfId="0" applyNumberFormat="1" applyFont="1" applyBorder="1"/>
    <xf numFmtId="49" fontId="11" fillId="0" borderId="12" xfId="0" applyNumberFormat="1" applyFont="1" applyBorder="1"/>
    <xf numFmtId="0" fontId="10" fillId="0" borderId="15" xfId="0" applyFont="1" applyBorder="1" applyAlignment="1">
      <alignment wrapText="1"/>
    </xf>
    <xf numFmtId="4" fontId="7" fillId="0" borderId="15" xfId="0" applyNumberFormat="1" applyFont="1" applyBorder="1"/>
    <xf numFmtId="0" fontId="3" fillId="0" borderId="4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4" fontId="3" fillId="0" borderId="3" xfId="0" applyNumberFormat="1" applyFont="1" applyBorder="1"/>
    <xf numFmtId="4" fontId="1" fillId="0" borderId="12" xfId="0" applyNumberFormat="1" applyFont="1" applyBorder="1"/>
    <xf numFmtId="4" fontId="1" fillId="0" borderId="12" xfId="0" applyNumberFormat="1" applyFont="1" applyBorder="1" applyAlignment="1">
      <alignment wrapText="1"/>
    </xf>
    <xf numFmtId="0" fontId="0" fillId="0" borderId="14" xfId="0" applyBorder="1"/>
    <xf numFmtId="49" fontId="11" fillId="0" borderId="13" xfId="0" applyNumberFormat="1" applyFont="1" applyBorder="1"/>
    <xf numFmtId="49" fontId="11" fillId="0" borderId="14" xfId="0" applyNumberFormat="1" applyFont="1" applyBorder="1"/>
    <xf numFmtId="0" fontId="11" fillId="0" borderId="14" xfId="0" applyFont="1" applyBorder="1" applyAlignment="1">
      <alignment wrapText="1"/>
    </xf>
    <xf numFmtId="4" fontId="0" fillId="0" borderId="14" xfId="0" applyNumberFormat="1" applyBorder="1"/>
    <xf numFmtId="4" fontId="0" fillId="0" borderId="14" xfId="0" applyNumberFormat="1" applyBorder="1" applyAlignment="1">
      <alignment wrapText="1"/>
    </xf>
    <xf numFmtId="49" fontId="3" fillId="0" borderId="13" xfId="0" applyNumberFormat="1" applyFont="1" applyBorder="1"/>
    <xf numFmtId="49" fontId="3" fillId="0" borderId="14" xfId="0" applyNumberFormat="1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4" fontId="3" fillId="0" borderId="14" xfId="0" applyNumberFormat="1" applyFont="1" applyBorder="1"/>
    <xf numFmtId="4" fontId="3" fillId="0" borderId="10" xfId="0" applyNumberFormat="1" applyFont="1" applyBorder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8" fillId="0" borderId="3" xfId="0" applyNumberFormat="1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9" workbookViewId="0">
      <selection activeCell="F14" sqref="F14"/>
    </sheetView>
  </sheetViews>
  <sheetFormatPr defaultRowHeight="12.75" x14ac:dyDescent="0.2"/>
  <cols>
    <col min="1" max="1" width="5.140625" customWidth="1"/>
    <col min="2" max="2" width="6.85546875" customWidth="1"/>
    <col min="3" max="3" width="8.85546875" customWidth="1"/>
    <col min="4" max="4" width="26.42578125" customWidth="1"/>
    <col min="5" max="6" width="14.28515625" customWidth="1"/>
  </cols>
  <sheetData>
    <row r="1" spans="1:7" x14ac:dyDescent="0.2">
      <c r="A1" t="s">
        <v>37</v>
      </c>
      <c r="D1" s="36"/>
    </row>
    <row r="2" spans="1:7" x14ac:dyDescent="0.2">
      <c r="D2" s="36"/>
    </row>
    <row r="3" spans="1:7" ht="13.5" thickBot="1" x14ac:dyDescent="0.25">
      <c r="D3" s="36"/>
    </row>
    <row r="4" spans="1:7" ht="39" customHeight="1" x14ac:dyDescent="0.2">
      <c r="A4" s="37" t="s">
        <v>0</v>
      </c>
      <c r="B4" s="38" t="s">
        <v>1</v>
      </c>
      <c r="C4" s="39" t="s">
        <v>2</v>
      </c>
      <c r="D4" s="40"/>
      <c r="E4" s="39" t="s">
        <v>3</v>
      </c>
      <c r="F4" s="40" t="s">
        <v>24</v>
      </c>
      <c r="G4" s="41" t="s">
        <v>25</v>
      </c>
    </row>
    <row r="5" spans="1:7" ht="24.75" customHeight="1" x14ac:dyDescent="0.2">
      <c r="A5" s="71" t="s">
        <v>39</v>
      </c>
      <c r="B5" s="72" t="s">
        <v>40</v>
      </c>
      <c r="C5" s="70">
        <v>4010</v>
      </c>
      <c r="D5" s="43" t="s">
        <v>29</v>
      </c>
      <c r="E5" s="74">
        <v>12855</v>
      </c>
      <c r="F5" s="75">
        <v>1836</v>
      </c>
      <c r="G5" s="45">
        <f t="shared" ref="G5:G29" si="0">(F5/E5)*100</f>
        <v>14.282380396732789</v>
      </c>
    </row>
    <row r="6" spans="1:7" ht="24.75" customHeight="1" x14ac:dyDescent="0.2">
      <c r="A6" s="71"/>
      <c r="B6" s="72"/>
      <c r="C6" s="70">
        <v>4110</v>
      </c>
      <c r="D6" s="43" t="s">
        <v>26</v>
      </c>
      <c r="E6" s="74">
        <v>2339.96</v>
      </c>
      <c r="F6" s="75">
        <v>333.96</v>
      </c>
      <c r="G6" s="45">
        <f t="shared" si="0"/>
        <v>14.27203883827074</v>
      </c>
    </row>
    <row r="7" spans="1:7" ht="20.25" customHeight="1" x14ac:dyDescent="0.2">
      <c r="A7" s="71"/>
      <c r="B7" s="72"/>
      <c r="C7" s="70">
        <v>4120</v>
      </c>
      <c r="D7" s="43" t="s">
        <v>27</v>
      </c>
      <c r="E7" s="74">
        <v>316.04000000000002</v>
      </c>
      <c r="F7" s="75">
        <v>44.98</v>
      </c>
      <c r="G7" s="45">
        <f t="shared" si="0"/>
        <v>14.232375648652068</v>
      </c>
    </row>
    <row r="8" spans="1:7" ht="27" customHeight="1" x14ac:dyDescent="0.2">
      <c r="A8" s="71"/>
      <c r="B8" s="72"/>
      <c r="C8" s="70">
        <v>4440</v>
      </c>
      <c r="D8" s="73" t="s">
        <v>42</v>
      </c>
      <c r="E8" s="74">
        <v>691</v>
      </c>
      <c r="F8" s="75">
        <v>518.25</v>
      </c>
      <c r="G8" s="45">
        <f t="shared" si="0"/>
        <v>75</v>
      </c>
    </row>
    <row r="9" spans="1:7" s="1" customFormat="1" ht="28.5" customHeight="1" x14ac:dyDescent="0.2">
      <c r="A9" s="76"/>
      <c r="B9" s="77" t="s">
        <v>40</v>
      </c>
      <c r="C9" s="78" t="s">
        <v>5</v>
      </c>
      <c r="D9" s="79" t="s">
        <v>41</v>
      </c>
      <c r="E9" s="80">
        <f>SUM(E5:E8)</f>
        <v>16202</v>
      </c>
      <c r="F9" s="80">
        <f>SUM(F5:F8)</f>
        <v>2733.19</v>
      </c>
      <c r="G9" s="81">
        <f t="shared" si="0"/>
        <v>16.869460560424638</v>
      </c>
    </row>
    <row r="10" spans="1:7" ht="25.5" x14ac:dyDescent="0.2">
      <c r="A10" s="51">
        <v>852</v>
      </c>
      <c r="B10" s="42">
        <v>85213</v>
      </c>
      <c r="C10" s="42">
        <v>4130</v>
      </c>
      <c r="D10" s="43" t="s">
        <v>33</v>
      </c>
      <c r="E10" s="44">
        <v>3300</v>
      </c>
      <c r="F10" s="44">
        <v>1464.97</v>
      </c>
      <c r="G10" s="45">
        <f t="shared" si="0"/>
        <v>44.393030303030308</v>
      </c>
    </row>
    <row r="11" spans="1:7" ht="68.25" customHeight="1" x14ac:dyDescent="0.2">
      <c r="A11" s="47"/>
      <c r="B11" s="48">
        <v>85213</v>
      </c>
      <c r="C11" s="48" t="s">
        <v>5</v>
      </c>
      <c r="D11" s="49" t="s">
        <v>34</v>
      </c>
      <c r="E11" s="50">
        <f>SUM(E10)</f>
        <v>3300</v>
      </c>
      <c r="F11" s="50">
        <f>SUM(F10)</f>
        <v>1464.97</v>
      </c>
      <c r="G11" s="45">
        <f t="shared" si="0"/>
        <v>44.393030303030308</v>
      </c>
    </row>
    <row r="12" spans="1:7" ht="20.25" customHeight="1" x14ac:dyDescent="0.2">
      <c r="A12" s="51">
        <v>852</v>
      </c>
      <c r="B12" s="42">
        <v>85214</v>
      </c>
      <c r="C12" s="42">
        <v>3110</v>
      </c>
      <c r="D12" s="43" t="s">
        <v>32</v>
      </c>
      <c r="E12" s="44">
        <v>41800</v>
      </c>
      <c r="F12" s="44">
        <v>27775.27</v>
      </c>
      <c r="G12" s="45">
        <f t="shared" si="0"/>
        <v>66.448014354066984</v>
      </c>
    </row>
    <row r="13" spans="1:7" ht="39.75" customHeight="1" x14ac:dyDescent="0.2">
      <c r="A13" s="47"/>
      <c r="B13" s="48">
        <v>85214</v>
      </c>
      <c r="C13" s="48" t="s">
        <v>5</v>
      </c>
      <c r="D13" s="49" t="s">
        <v>14</v>
      </c>
      <c r="E13" s="50">
        <f>SUM(E12:E12)</f>
        <v>41800</v>
      </c>
      <c r="F13" s="50">
        <f>SUM(F12:F12)</f>
        <v>27775.27</v>
      </c>
      <c r="G13" s="45">
        <f t="shared" si="0"/>
        <v>66.448014354066984</v>
      </c>
    </row>
    <row r="14" spans="1:7" ht="21" customHeight="1" x14ac:dyDescent="0.2">
      <c r="A14" s="34">
        <v>852</v>
      </c>
      <c r="B14" s="46">
        <v>85216</v>
      </c>
      <c r="C14" s="46">
        <v>3110</v>
      </c>
      <c r="D14" s="43" t="s">
        <v>32</v>
      </c>
      <c r="E14" s="33">
        <v>36000</v>
      </c>
      <c r="F14" s="33">
        <v>19259.259999999998</v>
      </c>
      <c r="G14" s="56">
        <f t="shared" si="0"/>
        <v>53.497944444444443</v>
      </c>
    </row>
    <row r="15" spans="1:7" ht="20.25" customHeight="1" x14ac:dyDescent="0.2">
      <c r="A15" s="47"/>
      <c r="B15" s="48">
        <v>85216</v>
      </c>
      <c r="C15" s="48" t="s">
        <v>5</v>
      </c>
      <c r="D15" s="49" t="s">
        <v>23</v>
      </c>
      <c r="E15" s="50">
        <f>SUM(E14:E14)</f>
        <v>36000</v>
      </c>
      <c r="F15" s="50">
        <f>SUM(F14:F14)</f>
        <v>19259.259999999998</v>
      </c>
      <c r="G15" s="45">
        <f t="shared" si="0"/>
        <v>53.497944444444443</v>
      </c>
    </row>
    <row r="16" spans="1:7" ht="27" customHeight="1" x14ac:dyDescent="0.2">
      <c r="A16" s="51">
        <v>852</v>
      </c>
      <c r="B16" s="42">
        <v>85219</v>
      </c>
      <c r="C16" s="42">
        <v>4010</v>
      </c>
      <c r="D16" s="43" t="s">
        <v>29</v>
      </c>
      <c r="E16" s="44">
        <v>45000</v>
      </c>
      <c r="F16" s="44">
        <v>21570.55</v>
      </c>
      <c r="G16" s="45">
        <f t="shared" si="0"/>
        <v>47.934555555555555</v>
      </c>
    </row>
    <row r="17" spans="1:7" ht="27" customHeight="1" x14ac:dyDescent="0.2">
      <c r="A17" s="51"/>
      <c r="B17" s="42"/>
      <c r="C17" s="42">
        <v>4040</v>
      </c>
      <c r="D17" s="43" t="s">
        <v>30</v>
      </c>
      <c r="E17" s="44">
        <v>5000</v>
      </c>
      <c r="F17" s="44">
        <v>5000</v>
      </c>
      <c r="G17" s="45">
        <f t="shared" si="0"/>
        <v>100</v>
      </c>
    </row>
    <row r="18" spans="1:7" ht="27" customHeight="1" x14ac:dyDescent="0.2">
      <c r="A18" s="51"/>
      <c r="B18" s="42"/>
      <c r="C18" s="42">
        <v>4110</v>
      </c>
      <c r="D18" s="43" t="s">
        <v>26</v>
      </c>
      <c r="E18" s="44">
        <v>9000</v>
      </c>
      <c r="F18" s="44">
        <v>2762.22</v>
      </c>
      <c r="G18" s="45">
        <f t="shared" si="0"/>
        <v>30.691333333333333</v>
      </c>
    </row>
    <row r="19" spans="1:7" ht="18.75" customHeight="1" x14ac:dyDescent="0.2">
      <c r="A19" s="51"/>
      <c r="B19" s="42"/>
      <c r="C19" s="42">
        <v>4120</v>
      </c>
      <c r="D19" s="43" t="s">
        <v>27</v>
      </c>
      <c r="E19" s="44">
        <v>1225</v>
      </c>
      <c r="F19" s="44">
        <v>508.88</v>
      </c>
      <c r="G19" s="45">
        <f t="shared" si="0"/>
        <v>41.541224489795923</v>
      </c>
    </row>
    <row r="20" spans="1:7" ht="17.25" customHeight="1" x14ac:dyDescent="0.2">
      <c r="A20" s="51"/>
      <c r="B20" s="42"/>
      <c r="C20" s="42">
        <v>4300</v>
      </c>
      <c r="D20" s="43" t="s">
        <v>28</v>
      </c>
      <c r="E20" s="44">
        <v>2000</v>
      </c>
      <c r="F20" s="44">
        <v>1451.65</v>
      </c>
      <c r="G20" s="45">
        <f t="shared" si="0"/>
        <v>72.58250000000001</v>
      </c>
    </row>
    <row r="21" spans="1:7" ht="18" customHeight="1" x14ac:dyDescent="0.2">
      <c r="A21" s="51"/>
      <c r="B21" s="42"/>
      <c r="C21" s="42">
        <v>4410</v>
      </c>
      <c r="D21" s="43" t="s">
        <v>31</v>
      </c>
      <c r="E21" s="44">
        <v>1375</v>
      </c>
      <c r="F21" s="44">
        <v>918</v>
      </c>
      <c r="G21" s="45">
        <f t="shared" si="0"/>
        <v>66.763636363636351</v>
      </c>
    </row>
    <row r="22" spans="1:7" ht="19.5" customHeight="1" x14ac:dyDescent="0.2">
      <c r="A22" s="47"/>
      <c r="B22" s="48">
        <v>85219</v>
      </c>
      <c r="C22" s="48" t="s">
        <v>5</v>
      </c>
      <c r="D22" s="49" t="s">
        <v>16</v>
      </c>
      <c r="E22" s="50">
        <f>SUM(E16:E21)</f>
        <v>63600</v>
      </c>
      <c r="F22" s="50">
        <f>SUM(F16:F21)</f>
        <v>32211.300000000003</v>
      </c>
      <c r="G22" s="45">
        <f t="shared" si="0"/>
        <v>50.646698113207556</v>
      </c>
    </row>
    <row r="23" spans="1:7" ht="17.25" customHeight="1" x14ac:dyDescent="0.2">
      <c r="A23" s="51">
        <v>852</v>
      </c>
      <c r="B23" s="42">
        <v>85295</v>
      </c>
      <c r="C23" s="42">
        <v>3110</v>
      </c>
      <c r="D23" s="43" t="s">
        <v>32</v>
      </c>
      <c r="E23" s="44">
        <v>25000</v>
      </c>
      <c r="F23" s="44">
        <v>21497.58</v>
      </c>
      <c r="G23" s="45">
        <f t="shared" si="0"/>
        <v>85.990320000000011</v>
      </c>
    </row>
    <row r="24" spans="1:7" ht="21.75" customHeight="1" x14ac:dyDescent="0.2">
      <c r="A24" s="47"/>
      <c r="B24" s="48">
        <v>85295</v>
      </c>
      <c r="C24" s="48" t="s">
        <v>5</v>
      </c>
      <c r="D24" s="49" t="s">
        <v>9</v>
      </c>
      <c r="E24" s="50">
        <f>SUM(E23)</f>
        <v>25000</v>
      </c>
      <c r="F24" s="50">
        <f>SUM(F23)</f>
        <v>21497.58</v>
      </c>
      <c r="G24" s="45">
        <f t="shared" si="0"/>
        <v>85.990320000000011</v>
      </c>
    </row>
    <row r="25" spans="1:7" ht="21" customHeight="1" x14ac:dyDescent="0.2">
      <c r="A25" s="52">
        <v>852</v>
      </c>
      <c r="B25" s="53"/>
      <c r="C25" s="53" t="s">
        <v>6</v>
      </c>
      <c r="D25" s="54" t="s">
        <v>35</v>
      </c>
      <c r="E25" s="55">
        <f>SUM(E9,E11,E13,E15,E22,E24)</f>
        <v>185902</v>
      </c>
      <c r="F25" s="55">
        <f>SUM(F9,F11,F13,F15,F22,F24)</f>
        <v>104941.57</v>
      </c>
      <c r="G25" s="45">
        <f t="shared" si="0"/>
        <v>56.449941366956793</v>
      </c>
    </row>
    <row r="26" spans="1:7" ht="15.75" customHeight="1" x14ac:dyDescent="0.2">
      <c r="A26" s="51">
        <v>854</v>
      </c>
      <c r="B26" s="42">
        <v>85415</v>
      </c>
      <c r="C26" s="42">
        <v>3240</v>
      </c>
      <c r="D26" s="43" t="s">
        <v>36</v>
      </c>
      <c r="E26" s="44">
        <v>36729</v>
      </c>
      <c r="F26" s="44">
        <v>23097.33</v>
      </c>
      <c r="G26" s="45">
        <f t="shared" si="0"/>
        <v>62.885812300906643</v>
      </c>
    </row>
    <row r="27" spans="1:7" ht="24.75" customHeight="1" x14ac:dyDescent="0.2">
      <c r="A27" s="47"/>
      <c r="B27" s="48">
        <v>85415</v>
      </c>
      <c r="C27" s="48" t="s">
        <v>5</v>
      </c>
      <c r="D27" s="49" t="s">
        <v>20</v>
      </c>
      <c r="E27" s="50">
        <f>SUM(E26:E26)</f>
        <v>36729</v>
      </c>
      <c r="F27" s="50">
        <f>SUM(F26:F26)</f>
        <v>23097.33</v>
      </c>
      <c r="G27" s="45">
        <f t="shared" si="0"/>
        <v>62.885812300906643</v>
      </c>
    </row>
    <row r="28" spans="1:7" ht="25.5" customHeight="1" x14ac:dyDescent="0.2">
      <c r="A28" s="52">
        <v>854</v>
      </c>
      <c r="B28" s="53"/>
      <c r="C28" s="53" t="s">
        <v>6</v>
      </c>
      <c r="D28" s="54" t="s">
        <v>21</v>
      </c>
      <c r="E28" s="55">
        <f>SUM(E27)</f>
        <v>36729</v>
      </c>
      <c r="F28" s="55">
        <f>SUM(F27)</f>
        <v>23097.33</v>
      </c>
      <c r="G28" s="45">
        <f t="shared" si="0"/>
        <v>62.885812300906643</v>
      </c>
    </row>
    <row r="29" spans="1:7" ht="14.25" customHeight="1" x14ac:dyDescent="0.2">
      <c r="A29" s="51"/>
      <c r="B29" s="42"/>
      <c r="C29" s="42"/>
      <c r="D29" s="32" t="s">
        <v>5</v>
      </c>
      <c r="E29" s="57">
        <f>SUM(E25,E28)</f>
        <v>222631</v>
      </c>
      <c r="F29" s="57">
        <f>SUM(F25,F28)</f>
        <v>128038.90000000001</v>
      </c>
      <c r="G29" s="58">
        <f t="shared" si="0"/>
        <v>57.511712205398169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7" workbookViewId="0">
      <selection activeCell="F19" sqref="F19"/>
    </sheetView>
  </sheetViews>
  <sheetFormatPr defaultRowHeight="12.75" x14ac:dyDescent="0.2"/>
  <cols>
    <col min="1" max="1" width="4.42578125" style="23" customWidth="1"/>
    <col min="2" max="2" width="6.42578125" style="23" customWidth="1"/>
    <col min="3" max="3" width="7.28515625" style="23" customWidth="1"/>
    <col min="4" max="4" width="31.85546875" style="29" customWidth="1"/>
    <col min="5" max="5" width="12.85546875" style="23" customWidth="1"/>
    <col min="6" max="6" width="14.85546875" style="23" customWidth="1"/>
    <col min="7" max="7" width="7.140625" style="23" customWidth="1"/>
  </cols>
  <sheetData>
    <row r="1" spans="1:7" x14ac:dyDescent="0.2">
      <c r="A1" s="82" t="s">
        <v>38</v>
      </c>
      <c r="B1" s="83"/>
      <c r="C1" s="83"/>
      <c r="D1" s="83"/>
      <c r="E1" s="83"/>
      <c r="F1" s="83"/>
      <c r="G1" s="83"/>
    </row>
    <row r="2" spans="1:7" ht="13.5" thickBot="1" x14ac:dyDescent="0.25">
      <c r="A2" s="3"/>
      <c r="B2" s="3"/>
      <c r="C2" s="3"/>
      <c r="D2" s="24"/>
      <c r="E2" s="3"/>
      <c r="F2" s="3"/>
      <c r="G2" s="3"/>
    </row>
    <row r="3" spans="1:7" ht="26.25" thickBot="1" x14ac:dyDescent="0.25">
      <c r="A3" s="4" t="s">
        <v>0</v>
      </c>
      <c r="B3" s="5" t="s">
        <v>1</v>
      </c>
      <c r="C3" s="6" t="s">
        <v>2</v>
      </c>
      <c r="D3" s="6"/>
      <c r="E3" s="5" t="s">
        <v>3</v>
      </c>
      <c r="F3" s="6" t="s">
        <v>4</v>
      </c>
      <c r="G3" s="6" t="s">
        <v>7</v>
      </c>
    </row>
    <row r="4" spans="1:7" ht="38.25" x14ac:dyDescent="0.2">
      <c r="A4" s="60" t="s">
        <v>39</v>
      </c>
      <c r="B4" s="61" t="s">
        <v>40</v>
      </c>
      <c r="C4" s="59">
        <v>2030</v>
      </c>
      <c r="D4" s="62" t="s">
        <v>10</v>
      </c>
      <c r="E4" s="68">
        <v>16202</v>
      </c>
      <c r="F4" s="69">
        <v>16202</v>
      </c>
      <c r="G4" s="63">
        <f t="shared" ref="G4:G5" si="0">(F4/E4)*100</f>
        <v>100</v>
      </c>
    </row>
    <row r="5" spans="1:7" s="1" customFormat="1" ht="18" customHeight="1" x14ac:dyDescent="0.2">
      <c r="A5" s="64"/>
      <c r="B5" s="65">
        <v>85206</v>
      </c>
      <c r="C5" s="66" t="s">
        <v>5</v>
      </c>
      <c r="D5" s="66" t="s">
        <v>41</v>
      </c>
      <c r="E5" s="67">
        <f>SUM(E4)</f>
        <v>16202</v>
      </c>
      <c r="F5" s="67">
        <f>SUM(F4)</f>
        <v>16202</v>
      </c>
      <c r="G5" s="67">
        <f t="shared" si="0"/>
        <v>100</v>
      </c>
    </row>
    <row r="6" spans="1:7" ht="38.25" x14ac:dyDescent="0.2">
      <c r="A6" s="17">
        <v>852</v>
      </c>
      <c r="B6" s="18">
        <v>85213</v>
      </c>
      <c r="C6" s="19" t="s">
        <v>8</v>
      </c>
      <c r="D6" s="27" t="s">
        <v>10</v>
      </c>
      <c r="E6" s="9">
        <v>3300</v>
      </c>
      <c r="F6" s="9">
        <v>1562</v>
      </c>
      <c r="G6" s="9">
        <f t="shared" ref="G6:G13" si="1">(F6/E6)*100</f>
        <v>47.333333333333336</v>
      </c>
    </row>
    <row r="7" spans="1:7" s="1" customFormat="1" ht="89.25" x14ac:dyDescent="0.2">
      <c r="A7" s="15"/>
      <c r="B7" s="7" t="s">
        <v>11</v>
      </c>
      <c r="C7" s="7" t="s">
        <v>5</v>
      </c>
      <c r="D7" s="25" t="s">
        <v>12</v>
      </c>
      <c r="E7" s="8">
        <f>SUM(E6:E6)</f>
        <v>3300</v>
      </c>
      <c r="F7" s="8">
        <f>SUM(F6:F6)</f>
        <v>1562</v>
      </c>
      <c r="G7" s="8">
        <f t="shared" si="1"/>
        <v>47.333333333333336</v>
      </c>
    </row>
    <row r="8" spans="1:7" ht="38.25" x14ac:dyDescent="0.2">
      <c r="A8" s="17">
        <v>852</v>
      </c>
      <c r="B8" s="18">
        <v>85214</v>
      </c>
      <c r="C8" s="19" t="s">
        <v>8</v>
      </c>
      <c r="D8" s="27" t="s">
        <v>10</v>
      </c>
      <c r="E8" s="9">
        <v>41800</v>
      </c>
      <c r="F8" s="9">
        <v>29500</v>
      </c>
      <c r="G8" s="9">
        <f>(F8/E8)*100</f>
        <v>70.574162679425839</v>
      </c>
    </row>
    <row r="9" spans="1:7" s="1" customFormat="1" ht="38.25" x14ac:dyDescent="0.2">
      <c r="A9" s="15"/>
      <c r="B9" s="7" t="s">
        <v>13</v>
      </c>
      <c r="C9" s="7" t="s">
        <v>5</v>
      </c>
      <c r="D9" s="25" t="s">
        <v>14</v>
      </c>
      <c r="E9" s="8">
        <f>SUM(E8:E8)</f>
        <v>41800</v>
      </c>
      <c r="F9" s="8">
        <f>SUM(F8:F8)</f>
        <v>29500</v>
      </c>
      <c r="G9" s="8">
        <f t="shared" si="1"/>
        <v>70.574162679425839</v>
      </c>
    </row>
    <row r="10" spans="1:7" s="35" customFormat="1" ht="37.5" customHeight="1" x14ac:dyDescent="0.2">
      <c r="A10" s="34">
        <v>852</v>
      </c>
      <c r="B10" s="31" t="s">
        <v>22</v>
      </c>
      <c r="C10" s="31" t="s">
        <v>8</v>
      </c>
      <c r="D10" s="32" t="s">
        <v>10</v>
      </c>
      <c r="E10" s="33">
        <v>36000</v>
      </c>
      <c r="F10" s="33">
        <v>20000</v>
      </c>
      <c r="G10" s="33">
        <f t="shared" si="1"/>
        <v>55.555555555555557</v>
      </c>
    </row>
    <row r="11" spans="1:7" s="1" customFormat="1" ht="20.25" customHeight="1" x14ac:dyDescent="0.2">
      <c r="A11" s="15"/>
      <c r="B11" s="7" t="s">
        <v>22</v>
      </c>
      <c r="C11" s="7" t="s">
        <v>5</v>
      </c>
      <c r="D11" s="25" t="s">
        <v>23</v>
      </c>
      <c r="E11" s="8">
        <f>SUM(E10:E10)</f>
        <v>36000</v>
      </c>
      <c r="F11" s="8">
        <f>SUM(F10:F10)</f>
        <v>20000</v>
      </c>
      <c r="G11" s="8">
        <f t="shared" si="1"/>
        <v>55.555555555555557</v>
      </c>
    </row>
    <row r="12" spans="1:7" ht="38.25" x14ac:dyDescent="0.2">
      <c r="A12" s="17">
        <v>852</v>
      </c>
      <c r="B12" s="18">
        <v>85219</v>
      </c>
      <c r="C12" s="19" t="s">
        <v>8</v>
      </c>
      <c r="D12" s="27" t="s">
        <v>10</v>
      </c>
      <c r="E12" s="9">
        <v>63600</v>
      </c>
      <c r="F12" s="9">
        <v>34323</v>
      </c>
      <c r="G12" s="9">
        <f t="shared" si="1"/>
        <v>53.966981132075475</v>
      </c>
    </row>
    <row r="13" spans="1:7" s="1" customFormat="1" ht="21" customHeight="1" x14ac:dyDescent="0.2">
      <c r="A13" s="15"/>
      <c r="B13" s="7" t="s">
        <v>15</v>
      </c>
      <c r="C13" s="7" t="s">
        <v>5</v>
      </c>
      <c r="D13" s="25" t="s">
        <v>16</v>
      </c>
      <c r="E13" s="8">
        <f>SUM(E12:E12)</f>
        <v>63600</v>
      </c>
      <c r="F13" s="8">
        <f>SUM(F12:F12)</f>
        <v>34323</v>
      </c>
      <c r="G13" s="8">
        <f t="shared" si="1"/>
        <v>53.966981132075475</v>
      </c>
    </row>
    <row r="14" spans="1:7" ht="38.25" x14ac:dyDescent="0.2">
      <c r="A14" s="17">
        <v>852</v>
      </c>
      <c r="B14" s="18">
        <v>85295</v>
      </c>
      <c r="C14" s="19" t="s">
        <v>8</v>
      </c>
      <c r="D14" s="27" t="s">
        <v>10</v>
      </c>
      <c r="E14" s="9">
        <v>25000</v>
      </c>
      <c r="F14" s="9">
        <v>25000</v>
      </c>
      <c r="G14" s="9">
        <f t="shared" ref="G14:G20" si="2">(F14/E14)*100</f>
        <v>100</v>
      </c>
    </row>
    <row r="15" spans="1:7" s="1" customFormat="1" ht="21" customHeight="1" x14ac:dyDescent="0.2">
      <c r="A15" s="15"/>
      <c r="B15" s="7" t="s">
        <v>17</v>
      </c>
      <c r="C15" s="7" t="s">
        <v>5</v>
      </c>
      <c r="D15" s="25" t="s">
        <v>9</v>
      </c>
      <c r="E15" s="8">
        <f>SUM(E14:E14)</f>
        <v>25000</v>
      </c>
      <c r="F15" s="8">
        <f>SUM(F14:F14)</f>
        <v>25000</v>
      </c>
      <c r="G15" s="8">
        <f t="shared" si="2"/>
        <v>100</v>
      </c>
    </row>
    <row r="16" spans="1:7" s="2" customFormat="1" ht="22.5" customHeight="1" x14ac:dyDescent="0.2">
      <c r="A16" s="16">
        <v>852</v>
      </c>
      <c r="B16" s="84" t="s">
        <v>6</v>
      </c>
      <c r="C16" s="84"/>
      <c r="D16" s="26" t="s">
        <v>18</v>
      </c>
      <c r="E16" s="10">
        <f>SUM(E5,E7,E9,E11,E13,E15)</f>
        <v>185902</v>
      </c>
      <c r="F16" s="10">
        <f>SUM(F5,F7,F9,F11,F13,F15)</f>
        <v>126587</v>
      </c>
      <c r="G16" s="10">
        <f t="shared" si="2"/>
        <v>68.093404051597076</v>
      </c>
    </row>
    <row r="17" spans="1:7" ht="38.25" x14ac:dyDescent="0.2">
      <c r="A17" s="12">
        <v>854</v>
      </c>
      <c r="B17" s="13">
        <v>85415</v>
      </c>
      <c r="C17" s="14" t="s">
        <v>8</v>
      </c>
      <c r="D17" s="27" t="s">
        <v>10</v>
      </c>
      <c r="E17" s="11">
        <v>36729</v>
      </c>
      <c r="F17" s="11">
        <v>36729</v>
      </c>
      <c r="G17" s="11">
        <f t="shared" si="2"/>
        <v>100</v>
      </c>
    </row>
    <row r="18" spans="1:7" s="1" customFormat="1" ht="20.25" customHeight="1" x14ac:dyDescent="0.2">
      <c r="A18" s="15"/>
      <c r="B18" s="7" t="s">
        <v>19</v>
      </c>
      <c r="C18" s="7" t="s">
        <v>5</v>
      </c>
      <c r="D18" s="25" t="s">
        <v>20</v>
      </c>
      <c r="E18" s="8">
        <f>SUM(E17)</f>
        <v>36729</v>
      </c>
      <c r="F18" s="8">
        <f>SUM(F17)</f>
        <v>36729</v>
      </c>
      <c r="G18" s="8">
        <f t="shared" si="2"/>
        <v>100</v>
      </c>
    </row>
    <row r="19" spans="1:7" s="2" customFormat="1" ht="25.5" x14ac:dyDescent="0.2">
      <c r="A19" s="16">
        <v>854</v>
      </c>
      <c r="B19" s="84" t="s">
        <v>6</v>
      </c>
      <c r="C19" s="84"/>
      <c r="D19" s="26" t="s">
        <v>21</v>
      </c>
      <c r="E19" s="10">
        <f>SUM(E18)</f>
        <v>36729</v>
      </c>
      <c r="F19" s="10">
        <f>SUM(F18)</f>
        <v>36729</v>
      </c>
      <c r="G19" s="11">
        <f t="shared" si="2"/>
        <v>100</v>
      </c>
    </row>
    <row r="20" spans="1:7" ht="13.5" thickBot="1" x14ac:dyDescent="0.25">
      <c r="A20" s="20"/>
      <c r="B20" s="21"/>
      <c r="C20" s="22"/>
      <c r="D20" s="28"/>
      <c r="E20" s="30">
        <f>SUM(E16,E19)</f>
        <v>222631</v>
      </c>
      <c r="F20" s="30">
        <f>SUM(F16,F19)</f>
        <v>163316</v>
      </c>
      <c r="G20" s="30">
        <f t="shared" si="2"/>
        <v>73.357259321478139</v>
      </c>
    </row>
  </sheetData>
  <mergeCells count="3">
    <mergeCell ref="A1:G1"/>
    <mergeCell ref="B16:C16"/>
    <mergeCell ref="B19:C1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Wydatki</vt:lpstr>
      <vt:lpstr>Dochody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2013-07-23T09:11:19Z</cp:lastPrinted>
  <dcterms:created xsi:type="dcterms:W3CDTF">2010-03-05T13:33:40Z</dcterms:created>
  <dcterms:modified xsi:type="dcterms:W3CDTF">2013-08-14T07:34:59Z</dcterms:modified>
</cp:coreProperties>
</file>