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11640"/>
  </bookViews>
  <sheets>
    <sheet name="przedsięwzięcia" sheetId="2" r:id="rId1"/>
  </sheets>
  <calcPr calcId="145621"/>
</workbook>
</file>

<file path=xl/calcChain.xml><?xml version="1.0" encoding="utf-8"?>
<calcChain xmlns="http://schemas.openxmlformats.org/spreadsheetml/2006/main">
  <c r="AJ15" i="2" l="1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AJ7" i="2"/>
  <c r="AI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AL9" i="2"/>
  <c r="AK9" i="2"/>
  <c r="AH9" i="2"/>
  <c r="AH7" i="2" s="1"/>
  <c r="AL8" i="2"/>
  <c r="AK8" i="2"/>
  <c r="AL16" i="2"/>
  <c r="AK16" i="2"/>
  <c r="AK15" i="2" s="1"/>
  <c r="AL13" i="2" l="1"/>
  <c r="AK13" i="2"/>
  <c r="AG10" i="2" l="1"/>
  <c r="AE10" i="2"/>
  <c r="AD10" i="2"/>
  <c r="AC10" i="2"/>
  <c r="AB10" i="2"/>
  <c r="AA10" i="2"/>
  <c r="Z10" i="2"/>
  <c r="Y10" i="2"/>
  <c r="W10" i="2"/>
  <c r="V10" i="2"/>
  <c r="U10" i="2"/>
  <c r="T10" i="2"/>
  <c r="S10" i="2"/>
  <c r="R10" i="2"/>
  <c r="Q10" i="2"/>
  <c r="O10" i="2"/>
  <c r="N10" i="2"/>
  <c r="M10" i="2"/>
  <c r="L10" i="2"/>
  <c r="K10" i="2"/>
  <c r="J10" i="2"/>
  <c r="I10" i="2"/>
  <c r="G10" i="2"/>
  <c r="AF10" i="2"/>
  <c r="X10" i="2"/>
  <c r="P10" i="2"/>
  <c r="H10" i="2"/>
  <c r="AL12" i="2"/>
  <c r="AK12" i="2"/>
  <c r="AJ5" i="2"/>
  <c r="AJ4" i="2" s="1"/>
  <c r="AI5" i="2"/>
  <c r="AI4" i="2" s="1"/>
  <c r="AG5" i="2"/>
  <c r="AG4" i="2" s="1"/>
  <c r="AF5" i="2"/>
  <c r="AF4" i="2" s="1"/>
  <c r="AE5" i="2"/>
  <c r="AE4" i="2" s="1"/>
  <c r="AD5" i="2"/>
  <c r="AD4" i="2" s="1"/>
  <c r="AC5" i="2"/>
  <c r="AC4" i="2" s="1"/>
  <c r="AB5" i="2"/>
  <c r="AB4" i="2" s="1"/>
  <c r="AA5" i="2"/>
  <c r="AA4" i="2" s="1"/>
  <c r="Z5" i="2"/>
  <c r="Z4" i="2" s="1"/>
  <c r="Y5" i="2"/>
  <c r="Y4" i="2" s="1"/>
  <c r="X5" i="2"/>
  <c r="X4" i="2" s="1"/>
  <c r="W5" i="2"/>
  <c r="W4" i="2" s="1"/>
  <c r="V5" i="2"/>
  <c r="V4" i="2" s="1"/>
  <c r="U5" i="2"/>
  <c r="U4" i="2" s="1"/>
  <c r="T5" i="2"/>
  <c r="T4" i="2" s="1"/>
  <c r="S5" i="2"/>
  <c r="S4" i="2" s="1"/>
  <c r="R5" i="2"/>
  <c r="R4" i="2" s="1"/>
  <c r="Q5" i="2"/>
  <c r="Q4" i="2" s="1"/>
  <c r="P5" i="2"/>
  <c r="P4" i="2" s="1"/>
  <c r="O5" i="2"/>
  <c r="O4" i="2" s="1"/>
  <c r="N5" i="2"/>
  <c r="N4" i="2" s="1"/>
  <c r="M5" i="2"/>
  <c r="M4" i="2" s="1"/>
  <c r="L5" i="2"/>
  <c r="L4" i="2" s="1"/>
  <c r="K5" i="2"/>
  <c r="K4" i="2" s="1"/>
  <c r="J5" i="2"/>
  <c r="J4" i="2" s="1"/>
  <c r="I5" i="2"/>
  <c r="I4" i="2" s="1"/>
  <c r="H5" i="2"/>
  <c r="H4" i="2" s="1"/>
  <c r="G5" i="2"/>
  <c r="G4" i="2" s="1"/>
  <c r="F5" i="2"/>
  <c r="F4" i="2" s="1"/>
  <c r="E5" i="2"/>
  <c r="E4" i="2" s="1"/>
  <c r="AL6" i="2"/>
  <c r="AK6" i="2"/>
  <c r="AK5" i="2" l="1"/>
  <c r="AL5" i="2"/>
  <c r="AJ11" i="2"/>
  <c r="AI11" i="2"/>
  <c r="F11" i="2"/>
  <c r="E11" i="2"/>
  <c r="AL14" i="2"/>
  <c r="AI10" i="2" l="1"/>
  <c r="AK7" i="2"/>
  <c r="AJ10" i="2"/>
  <c r="AL7" i="2"/>
  <c r="E10" i="2"/>
  <c r="AK4" i="2"/>
  <c r="AK11" i="2"/>
  <c r="AL11" i="2"/>
  <c r="AL4" i="2"/>
  <c r="G14" i="2"/>
  <c r="AH19" i="2"/>
  <c r="AL10" i="2" l="1"/>
  <c r="AH5" i="2"/>
  <c r="AH4" i="2" s="1"/>
  <c r="F10" i="2"/>
  <c r="AK10" i="2" s="1"/>
  <c r="AL15" i="2"/>
  <c r="AH10" i="2"/>
  <c r="AH14" i="2"/>
</calcChain>
</file>

<file path=xl/sharedStrings.xml><?xml version="1.0" encoding="utf-8"?>
<sst xmlns="http://schemas.openxmlformats.org/spreadsheetml/2006/main" count="42" uniqueCount="34">
  <si>
    <t>Lp.</t>
  </si>
  <si>
    <t>Nazwa i cel przedsięwzięcia</t>
  </si>
  <si>
    <t>Jednostka organizacyjna odpowiedzialna za realizację lub koordynująca wykonywanie przedsięwzięcia</t>
  </si>
  <si>
    <t>Okres realizacji</t>
  </si>
  <si>
    <t>2)</t>
  </si>
  <si>
    <t>Łączne nakłady finansowe (zaplanowane od 2011r. do końca realizacji przedsięwzięcia)</t>
  </si>
  <si>
    <t>Poręczenia i gwarancje</t>
  </si>
  <si>
    <t>Urząd Gminy</t>
  </si>
  <si>
    <t>projekt "Rozwój elektronicznej administracji w samorzadach województwa mazowieckiego wspomagającej niwelowanie dwudzielności potencjału województwa"</t>
  </si>
  <si>
    <t>Urząd Wojewódzki</t>
  </si>
  <si>
    <t>projekt "Społeczność aktywna społecznościa jutra" Integracja społeczna</t>
  </si>
  <si>
    <t>2012-2014</t>
  </si>
  <si>
    <t>projekt "Przyspieszenie wzrostu konkurencyjności województwa mazowieckiego przez budowanie społeczeństwa informatycznego i gospodarki opartej na wiedzy poprzez stworzenie zintegrowanych baz wiedzy o Mazowszu</t>
  </si>
  <si>
    <t>II. Wydatki majątkowe ogółem z tego:</t>
  </si>
  <si>
    <t>I. Wydatki bieżące ogółem z tego:</t>
  </si>
  <si>
    <t>I.1. Wydatki bieżące na projekty realizowane z udziałem środków o których mowa w art.. 5 ust.1 pkt 2 i 3</t>
  </si>
  <si>
    <t>projekt "Rozbudowa centrum wsi Radzanów z budową deptaka wzdłuż drogi powiatowej", rozwój komunikacji społecznej między mieszkańcami gminy, zwiększenie atrakcyjności wsi Radzanów</t>
  </si>
  <si>
    <t>Plan na 2014</t>
  </si>
  <si>
    <t>Wykonanie w 2013 wg stanu na 30.06.2014r.</t>
  </si>
  <si>
    <t>Wykonanie od poczatku realizacji  na dzień 30.06.2014r.</t>
  </si>
  <si>
    <t xml:space="preserve">% realizacji planu na 2013r. (wykonanie wg stanu na 30.06.2014r./plan 2014) </t>
  </si>
  <si>
    <t>% realizacji przedsięwzięcia (wykonanie wg stanu na 30.06.2014r./ łączne nakłady finansowe)</t>
  </si>
  <si>
    <t>2011-2015</t>
  </si>
  <si>
    <t>Dowożenie uczniów do szkół w roku szkolnym 2013-2014</t>
  </si>
  <si>
    <t>2013-2014</t>
  </si>
  <si>
    <t>Odbiór i zagospodarowanie odpadów komunalnych</t>
  </si>
  <si>
    <t>Budowa sieci wodociagowej w miejscowosci Młodynie Górne</t>
  </si>
  <si>
    <t>2014-2015</t>
  </si>
  <si>
    <t>II.1. Wydatki  majatkowe na projekty związane z programami realizowanymi z udziałem środków, o których mowa w art.. 5 ust. 1 pkt 2 i 3</t>
  </si>
  <si>
    <t>WYSOKOŚĆ KWOTY DŁUGU na dzień 30.06.2014</t>
  </si>
  <si>
    <t>1) INFORMACJA O PRZEBIEGU REALIZACJI PRZEDSIĘWZIĘĆ , O KTÓRYCH MOWA W ART. 226 UST. 3 USTAWY O FINANSACH PUBLICZNYCH</t>
  </si>
  <si>
    <t>INFORMACJA O KSZTAŁTOWANIU SIĘ WPF WEDŁUG STANU NA DZIEŃ 30 CZERWCA 2014R.</t>
  </si>
  <si>
    <t>I.2. Wydatki bieżące na  pozostałe przedsięwzięcia</t>
  </si>
  <si>
    <t>II.2. Wydatki majątkowe na  pozostałe przedsiewzięcia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</si>
</sst>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2" fillId="0" borderId="1" xfId="0" applyFont="1" applyFill="1" applyBorder="1"/>
    <xf numFmtId="3" fontId="5" fillId="0" borderId="0" xfId="0" applyNumberFormat="1" applyFont="1" applyFill="1"/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 vertical="center"/>
    </xf>
    <xf numFmtId="10" fontId="13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0" fontId="12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/>
    </xf>
    <xf numFmtId="4" fontId="12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tabSelected="1" topLeftCell="A13" zoomScale="91" zoomScaleNormal="91" zoomScaleSheetLayoutView="50" workbookViewId="0">
      <selection activeCell="C36" sqref="C35:C36"/>
    </sheetView>
  </sheetViews>
  <sheetFormatPr defaultRowHeight="15"/>
  <cols>
    <col min="1" max="1" width="3.375" style="5" customWidth="1"/>
    <col min="2" max="2" width="41.125" style="3" customWidth="1"/>
    <col min="3" max="3" width="12.75" style="1" customWidth="1"/>
    <col min="4" max="4" width="10.5" style="1" customWidth="1"/>
    <col min="5" max="5" width="11.875" style="2" customWidth="1"/>
    <col min="6" max="6" width="11.375" style="2" customWidth="1"/>
    <col min="7" max="33" width="20.625" style="2" hidden="1" customWidth="1"/>
    <col min="34" max="34" width="0.25" style="4" hidden="1" customWidth="1"/>
    <col min="35" max="36" width="11" style="2" customWidth="1"/>
    <col min="37" max="37" width="8.75" style="2" customWidth="1"/>
    <col min="38" max="38" width="7.75" style="2" customWidth="1"/>
    <col min="39" max="16384" width="9" style="2"/>
  </cols>
  <sheetData>
    <row r="1" spans="1:41" ht="60" customHeight="1">
      <c r="A1" s="7"/>
      <c r="B1" s="41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41" ht="39.75" customHeight="1">
      <c r="A2" s="39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"/>
      <c r="AN2" s="4"/>
      <c r="AO2" s="4"/>
    </row>
    <row r="3" spans="1:41" ht="150.75" customHeight="1">
      <c r="A3" s="8" t="s">
        <v>0</v>
      </c>
      <c r="B3" s="9" t="s">
        <v>1</v>
      </c>
      <c r="C3" s="10" t="s">
        <v>2</v>
      </c>
      <c r="D3" s="10" t="s">
        <v>3</v>
      </c>
      <c r="E3" s="10" t="s">
        <v>5</v>
      </c>
      <c r="F3" s="9" t="s">
        <v>17</v>
      </c>
      <c r="G3" s="9">
        <v>2012</v>
      </c>
      <c r="H3" s="9">
        <v>2013</v>
      </c>
      <c r="I3" s="9">
        <v>2014</v>
      </c>
      <c r="J3" s="9">
        <v>2015</v>
      </c>
      <c r="K3" s="9">
        <v>2016</v>
      </c>
      <c r="L3" s="9">
        <v>2017</v>
      </c>
      <c r="M3" s="9">
        <v>2018</v>
      </c>
      <c r="N3" s="9">
        <v>2019</v>
      </c>
      <c r="O3" s="9">
        <v>2020</v>
      </c>
      <c r="P3" s="9">
        <v>2021</v>
      </c>
      <c r="Q3" s="9">
        <v>2022</v>
      </c>
      <c r="R3" s="9">
        <v>2023</v>
      </c>
      <c r="S3" s="9">
        <v>2024</v>
      </c>
      <c r="T3" s="9">
        <v>2025</v>
      </c>
      <c r="U3" s="9">
        <v>2026</v>
      </c>
      <c r="V3" s="9">
        <v>2027</v>
      </c>
      <c r="W3" s="9">
        <v>2028</v>
      </c>
      <c r="X3" s="9">
        <v>2029</v>
      </c>
      <c r="Y3" s="9">
        <v>2030</v>
      </c>
      <c r="Z3" s="9">
        <v>2031</v>
      </c>
      <c r="AA3" s="9">
        <v>2032</v>
      </c>
      <c r="AB3" s="9">
        <v>2033</v>
      </c>
      <c r="AC3" s="9">
        <v>2034</v>
      </c>
      <c r="AD3" s="9">
        <v>2035</v>
      </c>
      <c r="AE3" s="9">
        <v>2036</v>
      </c>
      <c r="AF3" s="9">
        <v>2037</v>
      </c>
      <c r="AG3" s="9">
        <v>2038</v>
      </c>
      <c r="AH3" s="9"/>
      <c r="AI3" s="10" t="s">
        <v>18</v>
      </c>
      <c r="AJ3" s="10" t="s">
        <v>19</v>
      </c>
      <c r="AK3" s="10" t="s">
        <v>20</v>
      </c>
      <c r="AL3" s="10" t="s">
        <v>21</v>
      </c>
    </row>
    <row r="4" spans="1:41" s="14" customFormat="1" ht="48.75" customHeight="1">
      <c r="A4" s="9"/>
      <c r="B4" s="11" t="s">
        <v>14</v>
      </c>
      <c r="C4" s="10"/>
      <c r="D4" s="10"/>
      <c r="E4" s="12">
        <f>SUM(E5,E7)</f>
        <v>798350.99</v>
      </c>
      <c r="F4" s="12">
        <f t="shared" ref="F4:AJ4" si="0">SUM(F5,F7)</f>
        <v>436368.01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>
        <f t="shared" si="0"/>
        <v>0</v>
      </c>
      <c r="U4" s="12">
        <f t="shared" si="0"/>
        <v>0</v>
      </c>
      <c r="V4" s="12">
        <f t="shared" si="0"/>
        <v>0</v>
      </c>
      <c r="W4" s="12">
        <f t="shared" si="0"/>
        <v>0</v>
      </c>
      <c r="X4" s="12">
        <f t="shared" si="0"/>
        <v>0</v>
      </c>
      <c r="Y4" s="12">
        <f t="shared" si="0"/>
        <v>0</v>
      </c>
      <c r="Z4" s="12">
        <f t="shared" si="0"/>
        <v>0</v>
      </c>
      <c r="AA4" s="12">
        <f t="shared" si="0"/>
        <v>0</v>
      </c>
      <c r="AB4" s="12">
        <f t="shared" si="0"/>
        <v>0</v>
      </c>
      <c r="AC4" s="12">
        <f t="shared" si="0"/>
        <v>0</v>
      </c>
      <c r="AD4" s="12">
        <f t="shared" si="0"/>
        <v>0</v>
      </c>
      <c r="AE4" s="12">
        <f t="shared" si="0"/>
        <v>0</v>
      </c>
      <c r="AF4" s="12">
        <f t="shared" si="0"/>
        <v>0</v>
      </c>
      <c r="AG4" s="12">
        <f t="shared" si="0"/>
        <v>0</v>
      </c>
      <c r="AH4" s="12">
        <f t="shared" si="0"/>
        <v>216216</v>
      </c>
      <c r="AI4" s="12">
        <f t="shared" si="0"/>
        <v>260950.97</v>
      </c>
      <c r="AJ4" s="12">
        <f t="shared" si="0"/>
        <v>621490.56999999995</v>
      </c>
      <c r="AK4" s="13">
        <f t="shared" ref="AK4:AK16" si="1">AI4/F4</f>
        <v>0.59800664581255625</v>
      </c>
      <c r="AL4" s="13">
        <f t="shared" ref="AL4:AL16" si="2">AJ4/E4</f>
        <v>0.77846783906411887</v>
      </c>
    </row>
    <row r="5" spans="1:41" s="14" customFormat="1" ht="54" customHeight="1">
      <c r="A5" s="9"/>
      <c r="B5" s="15" t="s">
        <v>15</v>
      </c>
      <c r="C5" s="10"/>
      <c r="D5" s="10"/>
      <c r="E5" s="12">
        <f t="shared" ref="E5:AJ5" si="3">SUM(E6:E6)</f>
        <v>250334.99</v>
      </c>
      <c r="F5" s="12">
        <f t="shared" si="3"/>
        <v>75000.009999999995</v>
      </c>
      <c r="G5" s="12">
        <f t="shared" si="3"/>
        <v>0</v>
      </c>
      <c r="H5" s="12">
        <f t="shared" si="3"/>
        <v>0</v>
      </c>
      <c r="I5" s="12">
        <f t="shared" si="3"/>
        <v>0</v>
      </c>
      <c r="J5" s="12">
        <f t="shared" si="3"/>
        <v>0</v>
      </c>
      <c r="K5" s="12">
        <f t="shared" si="3"/>
        <v>0</v>
      </c>
      <c r="L5" s="12">
        <f t="shared" si="3"/>
        <v>0</v>
      </c>
      <c r="M5" s="12">
        <f t="shared" si="3"/>
        <v>0</v>
      </c>
      <c r="N5" s="12">
        <f t="shared" si="3"/>
        <v>0</v>
      </c>
      <c r="O5" s="12">
        <f t="shared" si="3"/>
        <v>0</v>
      </c>
      <c r="P5" s="12">
        <f t="shared" si="3"/>
        <v>0</v>
      </c>
      <c r="Q5" s="12">
        <f t="shared" si="3"/>
        <v>0</v>
      </c>
      <c r="R5" s="12">
        <f t="shared" si="3"/>
        <v>0</v>
      </c>
      <c r="S5" s="12">
        <f t="shared" si="3"/>
        <v>0</v>
      </c>
      <c r="T5" s="12">
        <f t="shared" si="3"/>
        <v>0</v>
      </c>
      <c r="U5" s="12">
        <f t="shared" si="3"/>
        <v>0</v>
      </c>
      <c r="V5" s="12">
        <f t="shared" si="3"/>
        <v>0</v>
      </c>
      <c r="W5" s="12">
        <f t="shared" si="3"/>
        <v>0</v>
      </c>
      <c r="X5" s="12">
        <f t="shared" si="3"/>
        <v>0</v>
      </c>
      <c r="Y5" s="12">
        <f t="shared" si="3"/>
        <v>0</v>
      </c>
      <c r="Z5" s="12">
        <f t="shared" si="3"/>
        <v>0</v>
      </c>
      <c r="AA5" s="12">
        <f t="shared" si="3"/>
        <v>0</v>
      </c>
      <c r="AB5" s="12">
        <f t="shared" si="3"/>
        <v>0</v>
      </c>
      <c r="AC5" s="12">
        <f t="shared" si="3"/>
        <v>0</v>
      </c>
      <c r="AD5" s="12">
        <f t="shared" si="3"/>
        <v>0</v>
      </c>
      <c r="AE5" s="12">
        <f t="shared" si="3"/>
        <v>0</v>
      </c>
      <c r="AF5" s="12">
        <f t="shared" si="3"/>
        <v>0</v>
      </c>
      <c r="AG5" s="12">
        <f t="shared" si="3"/>
        <v>0</v>
      </c>
      <c r="AH5" s="12">
        <f t="shared" si="3"/>
        <v>0</v>
      </c>
      <c r="AI5" s="12">
        <f t="shared" si="3"/>
        <v>21343.040000000001</v>
      </c>
      <c r="AJ5" s="12">
        <f t="shared" si="3"/>
        <v>196549.46</v>
      </c>
      <c r="AK5" s="13">
        <f t="shared" si="1"/>
        <v>0.28457382872348952</v>
      </c>
      <c r="AL5" s="13">
        <f t="shared" si="2"/>
        <v>0.78514577606590275</v>
      </c>
    </row>
    <row r="6" spans="1:41" s="14" customFormat="1" ht="44.25" customHeight="1">
      <c r="A6" s="16">
        <v>1</v>
      </c>
      <c r="B6" s="17" t="s">
        <v>10</v>
      </c>
      <c r="C6" s="16" t="s">
        <v>7</v>
      </c>
      <c r="D6" s="16" t="s">
        <v>11</v>
      </c>
      <c r="E6" s="18">
        <v>250334.99</v>
      </c>
      <c r="F6" s="18">
        <v>75000.009999999995</v>
      </c>
      <c r="G6" s="18"/>
      <c r="H6" s="19"/>
      <c r="I6" s="1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18"/>
      <c r="AI6" s="18">
        <v>21343.040000000001</v>
      </c>
      <c r="AJ6" s="21">
        <v>196549.46</v>
      </c>
      <c r="AK6" s="22">
        <f t="shared" ref="AK6:AK9" si="4">AI6/F6</f>
        <v>0.28457382872348952</v>
      </c>
      <c r="AL6" s="22">
        <f t="shared" ref="AL6:AL9" si="5">AJ6/E6</f>
        <v>0.78514577606590275</v>
      </c>
    </row>
    <row r="7" spans="1:41" s="14" customFormat="1" ht="47.25" customHeight="1">
      <c r="A7" s="16"/>
      <c r="B7" s="23" t="s">
        <v>32</v>
      </c>
      <c r="C7" s="24"/>
      <c r="D7" s="24"/>
      <c r="E7" s="25">
        <f>SUM(E8:E9)</f>
        <v>548016</v>
      </c>
      <c r="F7" s="25">
        <f t="shared" ref="F7:AJ7" si="6">SUM(F8:F9)</f>
        <v>361368</v>
      </c>
      <c r="G7" s="25">
        <f t="shared" si="6"/>
        <v>0</v>
      </c>
      <c r="H7" s="25">
        <f t="shared" si="6"/>
        <v>0</v>
      </c>
      <c r="I7" s="25">
        <f t="shared" si="6"/>
        <v>0</v>
      </c>
      <c r="J7" s="25">
        <f t="shared" si="6"/>
        <v>0</v>
      </c>
      <c r="K7" s="25">
        <f t="shared" si="6"/>
        <v>0</v>
      </c>
      <c r="L7" s="25">
        <f t="shared" si="6"/>
        <v>0</v>
      </c>
      <c r="M7" s="25">
        <f t="shared" si="6"/>
        <v>0</v>
      </c>
      <c r="N7" s="25">
        <f t="shared" si="6"/>
        <v>0</v>
      </c>
      <c r="O7" s="25">
        <f t="shared" si="6"/>
        <v>0</v>
      </c>
      <c r="P7" s="25">
        <f t="shared" si="6"/>
        <v>0</v>
      </c>
      <c r="Q7" s="25">
        <f t="shared" si="6"/>
        <v>0</v>
      </c>
      <c r="R7" s="25">
        <f t="shared" si="6"/>
        <v>0</v>
      </c>
      <c r="S7" s="25">
        <f t="shared" si="6"/>
        <v>0</v>
      </c>
      <c r="T7" s="25">
        <f t="shared" si="6"/>
        <v>0</v>
      </c>
      <c r="U7" s="25">
        <f t="shared" si="6"/>
        <v>0</v>
      </c>
      <c r="V7" s="25">
        <f t="shared" si="6"/>
        <v>0</v>
      </c>
      <c r="W7" s="25">
        <f t="shared" si="6"/>
        <v>0</v>
      </c>
      <c r="X7" s="25">
        <f t="shared" si="6"/>
        <v>0</v>
      </c>
      <c r="Y7" s="25">
        <f t="shared" si="6"/>
        <v>0</v>
      </c>
      <c r="Z7" s="25">
        <f t="shared" si="6"/>
        <v>0</v>
      </c>
      <c r="AA7" s="25">
        <f t="shared" si="6"/>
        <v>0</v>
      </c>
      <c r="AB7" s="25">
        <f t="shared" si="6"/>
        <v>0</v>
      </c>
      <c r="AC7" s="25">
        <f t="shared" si="6"/>
        <v>0</v>
      </c>
      <c r="AD7" s="25">
        <f t="shared" si="6"/>
        <v>0</v>
      </c>
      <c r="AE7" s="25">
        <f t="shared" si="6"/>
        <v>0</v>
      </c>
      <c r="AF7" s="25">
        <f t="shared" si="6"/>
        <v>0</v>
      </c>
      <c r="AG7" s="25">
        <f t="shared" si="6"/>
        <v>0</v>
      </c>
      <c r="AH7" s="25">
        <f t="shared" si="6"/>
        <v>216216</v>
      </c>
      <c r="AI7" s="25">
        <f t="shared" si="6"/>
        <v>239607.93</v>
      </c>
      <c r="AJ7" s="25">
        <f t="shared" si="6"/>
        <v>424941.11</v>
      </c>
      <c r="AK7" s="26">
        <f t="shared" si="4"/>
        <v>0.66305796307365339</v>
      </c>
      <c r="AL7" s="26">
        <f t="shared" si="5"/>
        <v>0.77541734182943556</v>
      </c>
    </row>
    <row r="8" spans="1:41" s="14" customFormat="1" ht="41.25" customHeight="1">
      <c r="A8" s="16">
        <v>1</v>
      </c>
      <c r="B8" s="27" t="s">
        <v>23</v>
      </c>
      <c r="C8" s="16" t="s">
        <v>7</v>
      </c>
      <c r="D8" s="16" t="s">
        <v>24</v>
      </c>
      <c r="E8" s="18">
        <v>248640</v>
      </c>
      <c r="F8" s="18">
        <v>145152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>
        <v>139815.93</v>
      </c>
      <c r="AJ8" s="18">
        <v>241989.11</v>
      </c>
      <c r="AK8" s="22">
        <f t="shared" si="4"/>
        <v>0.96323805390211636</v>
      </c>
      <c r="AL8" s="22">
        <f t="shared" si="5"/>
        <v>0.97325092503217503</v>
      </c>
    </row>
    <row r="9" spans="1:41" s="14" customFormat="1" ht="46.5" customHeight="1">
      <c r="A9" s="16">
        <v>2</v>
      </c>
      <c r="B9" s="17" t="s">
        <v>25</v>
      </c>
      <c r="C9" s="16" t="s">
        <v>7</v>
      </c>
      <c r="D9" s="16" t="s">
        <v>24</v>
      </c>
      <c r="E9" s="18">
        <v>299376</v>
      </c>
      <c r="F9" s="18">
        <v>216216</v>
      </c>
      <c r="G9" s="18"/>
      <c r="H9" s="18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18">
        <f t="shared" ref="AH9" si="7">SUM(F9:AG9)</f>
        <v>216216</v>
      </c>
      <c r="AI9" s="18">
        <v>99792</v>
      </c>
      <c r="AJ9" s="21">
        <v>182952</v>
      </c>
      <c r="AK9" s="22">
        <f t="shared" si="4"/>
        <v>0.46153846153846156</v>
      </c>
      <c r="AL9" s="22">
        <f t="shared" si="5"/>
        <v>0.61111111111111116</v>
      </c>
    </row>
    <row r="10" spans="1:41" s="14" customFormat="1" ht="28.5" customHeight="1">
      <c r="A10" s="16"/>
      <c r="B10" s="28" t="s">
        <v>13</v>
      </c>
      <c r="C10" s="16"/>
      <c r="D10" s="16"/>
      <c r="E10" s="12">
        <f t="shared" ref="E10:AJ10" si="8">SUM(E11,E15)</f>
        <v>750277.92</v>
      </c>
      <c r="F10" s="12">
        <f t="shared" si="8"/>
        <v>433564.29</v>
      </c>
      <c r="G10" s="12">
        <f t="shared" si="8"/>
        <v>0</v>
      </c>
      <c r="H10" s="12">
        <f t="shared" si="8"/>
        <v>0</v>
      </c>
      <c r="I10" s="12">
        <f t="shared" si="8"/>
        <v>0</v>
      </c>
      <c r="J10" s="12">
        <f t="shared" si="8"/>
        <v>0</v>
      </c>
      <c r="K10" s="12">
        <f t="shared" si="8"/>
        <v>0</v>
      </c>
      <c r="L10" s="12">
        <f t="shared" si="8"/>
        <v>0</v>
      </c>
      <c r="M10" s="12">
        <f t="shared" si="8"/>
        <v>0</v>
      </c>
      <c r="N10" s="12">
        <f t="shared" si="8"/>
        <v>0</v>
      </c>
      <c r="O10" s="12">
        <f t="shared" si="8"/>
        <v>0</v>
      </c>
      <c r="P10" s="12">
        <f t="shared" si="8"/>
        <v>0</v>
      </c>
      <c r="Q10" s="12">
        <f t="shared" si="8"/>
        <v>0</v>
      </c>
      <c r="R10" s="12">
        <f t="shared" si="8"/>
        <v>0</v>
      </c>
      <c r="S10" s="12">
        <f t="shared" si="8"/>
        <v>0</v>
      </c>
      <c r="T10" s="12">
        <f t="shared" si="8"/>
        <v>0</v>
      </c>
      <c r="U10" s="12">
        <f t="shared" si="8"/>
        <v>0</v>
      </c>
      <c r="V10" s="12">
        <f t="shared" si="8"/>
        <v>0</v>
      </c>
      <c r="W10" s="12">
        <f t="shared" si="8"/>
        <v>0</v>
      </c>
      <c r="X10" s="12">
        <f t="shared" si="8"/>
        <v>0</v>
      </c>
      <c r="Y10" s="12">
        <f t="shared" si="8"/>
        <v>0</v>
      </c>
      <c r="Z10" s="12">
        <f t="shared" si="8"/>
        <v>0</v>
      </c>
      <c r="AA10" s="12">
        <f t="shared" si="8"/>
        <v>0</v>
      </c>
      <c r="AB10" s="12">
        <f t="shared" si="8"/>
        <v>0</v>
      </c>
      <c r="AC10" s="12">
        <f t="shared" si="8"/>
        <v>0</v>
      </c>
      <c r="AD10" s="12">
        <f t="shared" si="8"/>
        <v>0</v>
      </c>
      <c r="AE10" s="12">
        <f t="shared" si="8"/>
        <v>0</v>
      </c>
      <c r="AF10" s="12">
        <f t="shared" si="8"/>
        <v>0</v>
      </c>
      <c r="AG10" s="12">
        <f t="shared" si="8"/>
        <v>0</v>
      </c>
      <c r="AH10" s="12">
        <f t="shared" si="8"/>
        <v>0</v>
      </c>
      <c r="AI10" s="12">
        <f t="shared" si="8"/>
        <v>418259.27999999997</v>
      </c>
      <c r="AJ10" s="12">
        <f t="shared" si="8"/>
        <v>537309.51</v>
      </c>
      <c r="AK10" s="22">
        <f t="shared" si="1"/>
        <v>0.96469956047348826</v>
      </c>
      <c r="AL10" s="22">
        <f t="shared" si="2"/>
        <v>0.71614730445486119</v>
      </c>
    </row>
    <row r="11" spans="1:41" s="14" customFormat="1" ht="86.25" customHeight="1">
      <c r="A11" s="16"/>
      <c r="B11" s="23" t="s">
        <v>28</v>
      </c>
      <c r="C11" s="29"/>
      <c r="D11" s="29"/>
      <c r="E11" s="25">
        <f>SUM(E12:E14)</f>
        <v>563477.92000000004</v>
      </c>
      <c r="F11" s="25">
        <f>SUM(F12:F14)</f>
        <v>419264.29</v>
      </c>
      <c r="G11" s="25"/>
      <c r="H11" s="25"/>
      <c r="I11" s="2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25"/>
      <c r="AI11" s="25">
        <f>SUM(AI12:AI14)</f>
        <v>418259.27999999997</v>
      </c>
      <c r="AJ11" s="31">
        <f>SUM(AJ12:AJ14)</f>
        <v>537309.51</v>
      </c>
      <c r="AK11" s="26">
        <f t="shared" si="1"/>
        <v>0.99760292010559737</v>
      </c>
      <c r="AL11" s="26">
        <f t="shared" si="2"/>
        <v>0.9535591208258879</v>
      </c>
    </row>
    <row r="12" spans="1:41" s="14" customFormat="1" ht="91.5" customHeight="1">
      <c r="A12" s="16">
        <v>1</v>
      </c>
      <c r="B12" s="17" t="s">
        <v>12</v>
      </c>
      <c r="C12" s="32" t="s">
        <v>9</v>
      </c>
      <c r="D12" s="16" t="s">
        <v>22</v>
      </c>
      <c r="E12" s="18">
        <v>15064.42</v>
      </c>
      <c r="F12" s="18">
        <v>5201.43</v>
      </c>
      <c r="G12" s="18"/>
      <c r="H12" s="18"/>
      <c r="I12" s="18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8"/>
      <c r="AI12" s="18">
        <v>5201.43</v>
      </c>
      <c r="AJ12" s="21">
        <v>10970.06</v>
      </c>
      <c r="AK12" s="22">
        <f t="shared" ref="AK12:AK13" si="9">AI12/F12</f>
        <v>1</v>
      </c>
      <c r="AL12" s="22">
        <f t="shared" ref="AL12:AL13" si="10">AJ12/E12</f>
        <v>0.7282099144872487</v>
      </c>
    </row>
    <row r="13" spans="1:41" s="14" customFormat="1" ht="73.5" customHeight="1">
      <c r="A13" s="16">
        <v>2</v>
      </c>
      <c r="B13" s="17" t="s">
        <v>16</v>
      </c>
      <c r="C13" s="16" t="s">
        <v>7</v>
      </c>
      <c r="D13" s="16" t="s">
        <v>11</v>
      </c>
      <c r="E13" s="18">
        <v>523003.5</v>
      </c>
      <c r="F13" s="18">
        <v>414062.86</v>
      </c>
      <c r="G13" s="18"/>
      <c r="H13" s="18"/>
      <c r="I13" s="1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8"/>
      <c r="AI13" s="18">
        <v>413057.85</v>
      </c>
      <c r="AJ13" s="21">
        <v>521998.49</v>
      </c>
      <c r="AK13" s="22">
        <f t="shared" si="9"/>
        <v>0.99757280814801885</v>
      </c>
      <c r="AL13" s="22">
        <f t="shared" si="10"/>
        <v>0.99807838762073298</v>
      </c>
    </row>
    <row r="14" spans="1:41" s="14" customFormat="1" ht="82.5" customHeight="1">
      <c r="A14" s="16">
        <v>3</v>
      </c>
      <c r="B14" s="17" t="s">
        <v>8</v>
      </c>
      <c r="C14" s="32" t="s">
        <v>9</v>
      </c>
      <c r="D14" s="16" t="s">
        <v>22</v>
      </c>
      <c r="E14" s="18">
        <v>25410</v>
      </c>
      <c r="F14" s="18">
        <v>0</v>
      </c>
      <c r="G14" s="18">
        <f>6203247+233114</f>
        <v>6436361</v>
      </c>
      <c r="H14" s="18"/>
      <c r="I14" s="18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18">
        <f t="shared" ref="AH14" si="11">SUM(F14:AG14)</f>
        <v>6436361</v>
      </c>
      <c r="AI14" s="18">
        <v>0</v>
      </c>
      <c r="AJ14" s="21">
        <v>4340.96</v>
      </c>
      <c r="AK14" s="22">
        <v>0</v>
      </c>
      <c r="AL14" s="22">
        <f t="shared" si="2"/>
        <v>0.1708366784730421</v>
      </c>
    </row>
    <row r="15" spans="1:41" s="14" customFormat="1" ht="28.5" customHeight="1">
      <c r="A15" s="16"/>
      <c r="B15" s="23" t="s">
        <v>33</v>
      </c>
      <c r="C15" s="24"/>
      <c r="D15" s="24"/>
      <c r="E15" s="25">
        <f>SUM(E16)</f>
        <v>186800</v>
      </c>
      <c r="F15" s="25">
        <f t="shared" ref="F15:AK15" si="12">SUM(F16)</f>
        <v>14300</v>
      </c>
      <c r="G15" s="25">
        <f t="shared" si="12"/>
        <v>0</v>
      </c>
      <c r="H15" s="25">
        <f t="shared" si="12"/>
        <v>0</v>
      </c>
      <c r="I15" s="25">
        <f t="shared" si="12"/>
        <v>0</v>
      </c>
      <c r="J15" s="25">
        <f t="shared" si="12"/>
        <v>0</v>
      </c>
      <c r="K15" s="25">
        <f t="shared" si="12"/>
        <v>0</v>
      </c>
      <c r="L15" s="25">
        <f t="shared" si="12"/>
        <v>0</v>
      </c>
      <c r="M15" s="25">
        <f t="shared" si="12"/>
        <v>0</v>
      </c>
      <c r="N15" s="25">
        <f t="shared" si="12"/>
        <v>0</v>
      </c>
      <c r="O15" s="25">
        <f t="shared" si="12"/>
        <v>0</v>
      </c>
      <c r="P15" s="25">
        <f t="shared" si="12"/>
        <v>0</v>
      </c>
      <c r="Q15" s="25">
        <f t="shared" si="12"/>
        <v>0</v>
      </c>
      <c r="R15" s="25">
        <f t="shared" si="12"/>
        <v>0</v>
      </c>
      <c r="S15" s="25">
        <f t="shared" si="12"/>
        <v>0</v>
      </c>
      <c r="T15" s="25">
        <f t="shared" si="12"/>
        <v>0</v>
      </c>
      <c r="U15" s="25">
        <f t="shared" si="12"/>
        <v>0</v>
      </c>
      <c r="V15" s="25">
        <f t="shared" si="12"/>
        <v>0</v>
      </c>
      <c r="W15" s="25">
        <f t="shared" si="12"/>
        <v>0</v>
      </c>
      <c r="X15" s="25">
        <f t="shared" si="12"/>
        <v>0</v>
      </c>
      <c r="Y15" s="25">
        <f t="shared" si="12"/>
        <v>0</v>
      </c>
      <c r="Z15" s="25">
        <f t="shared" si="12"/>
        <v>0</v>
      </c>
      <c r="AA15" s="25">
        <f t="shared" si="12"/>
        <v>0</v>
      </c>
      <c r="AB15" s="25">
        <f t="shared" si="12"/>
        <v>0</v>
      </c>
      <c r="AC15" s="25">
        <f t="shared" si="12"/>
        <v>0</v>
      </c>
      <c r="AD15" s="25">
        <f t="shared" si="12"/>
        <v>0</v>
      </c>
      <c r="AE15" s="25">
        <f t="shared" si="12"/>
        <v>0</v>
      </c>
      <c r="AF15" s="25">
        <f t="shared" si="12"/>
        <v>0</v>
      </c>
      <c r="AG15" s="25">
        <f t="shared" si="12"/>
        <v>0</v>
      </c>
      <c r="AH15" s="25">
        <f t="shared" si="12"/>
        <v>0</v>
      </c>
      <c r="AI15" s="25">
        <f t="shared" si="12"/>
        <v>0</v>
      </c>
      <c r="AJ15" s="25">
        <f t="shared" si="12"/>
        <v>0</v>
      </c>
      <c r="AK15" s="25">
        <f t="shared" si="12"/>
        <v>0</v>
      </c>
      <c r="AL15" s="26">
        <f t="shared" si="2"/>
        <v>0</v>
      </c>
    </row>
    <row r="16" spans="1:41" s="14" customFormat="1" ht="37.5" customHeight="1">
      <c r="A16" s="16">
        <v>1</v>
      </c>
      <c r="B16" s="17" t="s">
        <v>26</v>
      </c>
      <c r="C16" s="16" t="s">
        <v>7</v>
      </c>
      <c r="D16" s="16" t="s">
        <v>27</v>
      </c>
      <c r="E16" s="18">
        <v>186800</v>
      </c>
      <c r="F16" s="18">
        <v>14300</v>
      </c>
      <c r="G16" s="18"/>
      <c r="H16" s="18"/>
      <c r="I16" s="18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8"/>
      <c r="AI16" s="18">
        <v>0</v>
      </c>
      <c r="AJ16" s="21">
        <v>0</v>
      </c>
      <c r="AK16" s="22">
        <f t="shared" si="1"/>
        <v>0</v>
      </c>
      <c r="AL16" s="22">
        <f t="shared" si="2"/>
        <v>0</v>
      </c>
    </row>
    <row r="17" spans="1:39" s="14" customFormat="1" ht="23.25" customHeight="1">
      <c r="A17" s="16"/>
      <c r="B17" s="28" t="s">
        <v>6</v>
      </c>
      <c r="C17" s="16"/>
      <c r="D17" s="16"/>
      <c r="E17" s="18">
        <v>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>
        <v>0</v>
      </c>
      <c r="AJ17" s="21">
        <v>0</v>
      </c>
      <c r="AK17" s="22"/>
      <c r="AL17" s="22"/>
    </row>
    <row r="18" spans="1:39" s="36" customFormat="1" ht="45.75" customHeight="1">
      <c r="A18" s="33" t="s">
        <v>4</v>
      </c>
      <c r="B18" s="34" t="s">
        <v>29</v>
      </c>
      <c r="C18" s="37">
        <v>4304712.24</v>
      </c>
      <c r="D18" s="3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9" ht="4.5" customHeight="1">
      <c r="A19" s="7"/>
      <c r="AH19" s="6" t="e">
        <f>#REF!-#REF!</f>
        <v>#REF!</v>
      </c>
    </row>
    <row r="20" spans="1:39" ht="15.75">
      <c r="A20" s="7"/>
      <c r="AM20" s="14"/>
    </row>
    <row r="21" spans="1:39">
      <c r="A21" s="7"/>
    </row>
    <row r="22" spans="1:39">
      <c r="A22" s="7"/>
    </row>
    <row r="23" spans="1:39">
      <c r="A23" s="7"/>
    </row>
    <row r="24" spans="1:39">
      <c r="A24" s="7"/>
    </row>
    <row r="25" spans="1:39">
      <c r="A25" s="7"/>
    </row>
    <row r="26" spans="1:39">
      <c r="A26" s="7"/>
    </row>
    <row r="27" spans="1:39">
      <c r="A27" s="7"/>
    </row>
    <row r="28" spans="1:39">
      <c r="A28" s="7"/>
    </row>
    <row r="29" spans="1:39">
      <c r="A29" s="7"/>
    </row>
    <row r="30" spans="1:39">
      <c r="A30" s="7"/>
    </row>
    <row r="31" spans="1:39">
      <c r="A31" s="7"/>
    </row>
    <row r="32" spans="1:39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</sheetData>
  <mergeCells count="3">
    <mergeCell ref="C18:D18"/>
    <mergeCell ref="A2:AL2"/>
    <mergeCell ref="B1:AL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scaleWithDoc="0" alignWithMargins="0">
    <oddHeader xml:space="preserve">&amp;C&amp;"Czcionka tekstu podstawowego,Pogrubiony"&amp;14
</oddHead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przedsięwzięcia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2014-08-11T07:07:57Z</cp:lastPrinted>
  <dcterms:created xsi:type="dcterms:W3CDTF">2010-11-09T07:46:19Z</dcterms:created>
  <dcterms:modified xsi:type="dcterms:W3CDTF">2014-08-11T07:09:05Z</dcterms:modified>
</cp:coreProperties>
</file>