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195" windowHeight="7425" activeTab="1"/>
  </bookViews>
  <sheets>
    <sheet name="Wydatki" sheetId="2" r:id="rId1"/>
    <sheet name="Dochody" sheetId="1" r:id="rId2"/>
  </sheets>
  <calcPr calcId="145621"/>
</workbook>
</file>

<file path=xl/calcChain.xml><?xml version="1.0" encoding="utf-8"?>
<calcChain xmlns="http://schemas.openxmlformats.org/spreadsheetml/2006/main">
  <c r="F37" i="2" l="1"/>
  <c r="E37" i="2"/>
  <c r="G36" i="2"/>
  <c r="F15" i="2" l="1"/>
  <c r="E15" i="2"/>
  <c r="G14" i="2"/>
  <c r="G13" i="2"/>
  <c r="G12" i="2"/>
  <c r="G11" i="2"/>
  <c r="F11" i="1"/>
  <c r="E11" i="1"/>
  <c r="G10" i="1"/>
  <c r="G15" i="2" l="1"/>
  <c r="G11" i="1"/>
  <c r="F9" i="2"/>
  <c r="F10" i="2" s="1"/>
  <c r="E9" i="2"/>
  <c r="E10" i="2" s="1"/>
  <c r="G8" i="2"/>
  <c r="F6" i="2"/>
  <c r="E6" i="2"/>
  <c r="G5" i="2"/>
  <c r="F8" i="1"/>
  <c r="E8" i="1"/>
  <c r="E9" i="1" s="1"/>
  <c r="G7" i="1"/>
  <c r="F5" i="1"/>
  <c r="E5" i="1"/>
  <c r="G4" i="1"/>
  <c r="G9" i="2" l="1"/>
  <c r="G8" i="1"/>
  <c r="F9" i="1"/>
  <c r="G10" i="2"/>
  <c r="G9" i="1"/>
  <c r="G31" i="2"/>
  <c r="F7" i="2"/>
  <c r="E7" i="2"/>
  <c r="G6" i="2"/>
  <c r="F6" i="1"/>
  <c r="E6" i="1"/>
  <c r="G5" i="1"/>
  <c r="G7" i="2" l="1"/>
  <c r="G6" i="1"/>
  <c r="G30" i="2"/>
  <c r="F33" i="2" l="1"/>
  <c r="E33" i="2"/>
  <c r="G32" i="2"/>
  <c r="F19" i="2"/>
  <c r="F17" i="2"/>
  <c r="F21" i="2"/>
  <c r="F28" i="2"/>
  <c r="F38" i="2"/>
  <c r="E28" i="2"/>
  <c r="E17" i="2"/>
  <c r="E19" i="2"/>
  <c r="E21" i="2"/>
  <c r="E38" i="2"/>
  <c r="G35" i="2"/>
  <c r="G29" i="2"/>
  <c r="G27" i="2"/>
  <c r="G26" i="2"/>
  <c r="G25" i="2"/>
  <c r="G24" i="2"/>
  <c r="G23" i="2"/>
  <c r="G22" i="2"/>
  <c r="G21" i="2"/>
  <c r="G20" i="2"/>
  <c r="G18" i="2"/>
  <c r="G16" i="2"/>
  <c r="F13" i="1"/>
  <c r="F15" i="1"/>
  <c r="F17" i="1"/>
  <c r="F19" i="1"/>
  <c r="F21" i="1"/>
  <c r="E13" i="1"/>
  <c r="E15" i="1"/>
  <c r="E17" i="1"/>
  <c r="E19" i="1"/>
  <c r="E21" i="1"/>
  <c r="E24" i="1"/>
  <c r="E25" i="1" s="1"/>
  <c r="F24" i="1"/>
  <c r="F25" i="1" s="1"/>
  <c r="G16" i="1"/>
  <c r="G14" i="1"/>
  <c r="G23" i="1"/>
  <c r="G20" i="1"/>
  <c r="G18" i="1"/>
  <c r="G12" i="1"/>
  <c r="F34" i="2" l="1"/>
  <c r="F39" i="2" s="1"/>
  <c r="E34" i="2"/>
  <c r="E39" i="2" s="1"/>
  <c r="E22" i="1"/>
  <c r="F22" i="1"/>
  <c r="F26" i="1" s="1"/>
  <c r="G17" i="1"/>
  <c r="G13" i="1"/>
  <c r="G17" i="2"/>
  <c r="G37" i="2"/>
  <c r="G28" i="2"/>
  <c r="G19" i="1"/>
  <c r="G15" i="1"/>
  <c r="E26" i="1"/>
  <c r="G38" i="2"/>
  <c r="G33" i="2"/>
  <c r="G19" i="2"/>
  <c r="G24" i="1"/>
  <c r="G25" i="1"/>
  <c r="G21" i="1"/>
  <c r="G26" i="1" l="1"/>
  <c r="G22" i="1"/>
  <c r="G39" i="2"/>
  <c r="G34" i="2"/>
</calcChain>
</file>

<file path=xl/sharedStrings.xml><?xml version="1.0" encoding="utf-8"?>
<sst xmlns="http://schemas.openxmlformats.org/spreadsheetml/2006/main" count="121" uniqueCount="55">
  <si>
    <t>Dział</t>
  </si>
  <si>
    <t>Rozdział</t>
  </si>
  <si>
    <t>Paragraf</t>
  </si>
  <si>
    <t>Plan</t>
  </si>
  <si>
    <t xml:space="preserve">Dochody wykonane </t>
  </si>
  <si>
    <t>Razem</t>
  </si>
  <si>
    <t>Ogółem</t>
  </si>
  <si>
    <t>%wyko-nania</t>
  </si>
  <si>
    <t>2030</t>
  </si>
  <si>
    <t>Pozostała działalność</t>
  </si>
  <si>
    <t>dotacje celowe otrzymane z budżetu państwa na realizację własnych zadań bieżących gmin</t>
  </si>
  <si>
    <t>85213</t>
  </si>
  <si>
    <t>Składki  na ubezpieczenie zdrowotne opłacane za osoby pobierające niektóre świadczenia z pomocy społecznej, niektóre świadczenia rodzinne oraz za osoby uczestniczace w zajeciach w centrum integracji społecznej</t>
  </si>
  <si>
    <t>85214</t>
  </si>
  <si>
    <t>Zasiłki i pomoc w naturze oraz składki na ubezpieczenia emerytalne i rentowe</t>
  </si>
  <si>
    <t>85219</t>
  </si>
  <si>
    <t>Ośrodki pomocy społecznej</t>
  </si>
  <si>
    <t>85295</t>
  </si>
  <si>
    <t xml:space="preserve">Opieka społeczna </t>
  </si>
  <si>
    <t>85415</t>
  </si>
  <si>
    <t>Pomoc materialna dla uczniów</t>
  </si>
  <si>
    <t>Edukacyjna opieka wychowawcza</t>
  </si>
  <si>
    <t>85216</t>
  </si>
  <si>
    <t>Zasiłki stałe</t>
  </si>
  <si>
    <t>Wydatki wykonane</t>
  </si>
  <si>
    <t>% wykonania</t>
  </si>
  <si>
    <t>składki na ubezpieczenia społeczne</t>
  </si>
  <si>
    <t>składki na Fundusz Pracy</t>
  </si>
  <si>
    <t>zakup usług pozostałych</t>
  </si>
  <si>
    <t>wynagrodzenia osobowe pracowników</t>
  </si>
  <si>
    <t>dodatkowe wynagrodzenie roczne</t>
  </si>
  <si>
    <t>podróże służbowe krajowe</t>
  </si>
  <si>
    <t>świadczenia społeczne</t>
  </si>
  <si>
    <t>składki na ubezpieczenie zdrowotne</t>
  </si>
  <si>
    <t>Składki na ubezpieczenie zdrowotne opłacane za osoby pobierające niektóre świadczenia z pomocy społecznej</t>
  </si>
  <si>
    <t>Pomoc społeczna</t>
  </si>
  <si>
    <t>stypendia dla uczniów</t>
  </si>
  <si>
    <t>wynagrodzenia bezosobowe</t>
  </si>
  <si>
    <t>Usuwanie skutków klęsk żywiołowych</t>
  </si>
  <si>
    <t>Transport i łączność</t>
  </si>
  <si>
    <t>600</t>
  </si>
  <si>
    <t>60078</t>
  </si>
  <si>
    <t>dotacje celowe otrzymane z budżetu państwa na realizację inwestycji i zakupów inwestycyjnych własnych gmin</t>
  </si>
  <si>
    <t>wydatki inwestycyjne jednostek budżetowych</t>
  </si>
  <si>
    <t>DOCHODY Z DOTACJI NA ZADANIA WŁASNE GMINY RADZANÓW ZA   2013 ROK</t>
  </si>
  <si>
    <t>Oddziały przedszkolne w szkołach podstawowych</t>
  </si>
  <si>
    <t>Oświata i wychowanie</t>
  </si>
  <si>
    <t>85206</t>
  </si>
  <si>
    <t>Wspieranie rodziny</t>
  </si>
  <si>
    <t>WYDATKI Z DOTACJI NA ZADANIA WŁASNE GMINY RADZANÓW ZA  2013 ROK</t>
  </si>
  <si>
    <t>801</t>
  </si>
  <si>
    <t>80103</t>
  </si>
  <si>
    <t>852</t>
  </si>
  <si>
    <t>odpisy na zakładowy fundusz świadczeń socjalnych</t>
  </si>
  <si>
    <t>inne formy pomoicy dla uczniów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</si>
</sst>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charset val="238"/>
    </font>
    <font>
      <sz val="10"/>
      <name val="Arial"/>
      <charset val="238"/>
    </font>
    <font>
      <b/>
      <sz val="10"/>
      <name val="Arial"/>
      <charset val="238"/>
    </font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i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49" fontId="6" fillId="0" borderId="3" xfId="0" applyNumberFormat="1" applyFont="1" applyBorder="1" applyAlignment="1">
      <alignment horizontal="right"/>
    </xf>
    <xf numFmtId="4" fontId="6" fillId="0" borderId="3" xfId="0" applyNumberFormat="1" applyFont="1" applyBorder="1"/>
    <xf numFmtId="4" fontId="7" fillId="0" borderId="3" xfId="0" applyNumberFormat="1" applyFont="1" applyBorder="1"/>
    <xf numFmtId="4" fontId="8" fillId="0" borderId="3" xfId="0" applyNumberFormat="1" applyFont="1" applyBorder="1"/>
    <xf numFmtId="4" fontId="9" fillId="0" borderId="3" xfId="0" applyNumberFormat="1" applyFont="1" applyBorder="1"/>
    <xf numFmtId="0" fontId="9" fillId="0" borderId="4" xfId="0" applyFont="1" applyBorder="1"/>
    <xf numFmtId="0" fontId="9" fillId="0" borderId="3" xfId="0" applyFont="1" applyBorder="1"/>
    <xf numFmtId="49" fontId="9" fillId="0" borderId="3" xfId="0" applyNumberFormat="1" applyFont="1" applyBorder="1" applyAlignment="1">
      <alignment horizontal="right"/>
    </xf>
    <xf numFmtId="0" fontId="6" fillId="0" borderId="4" xfId="0" applyFont="1" applyBorder="1"/>
    <xf numFmtId="0" fontId="8" fillId="0" borderId="4" xfId="0" applyFont="1" applyBorder="1"/>
    <xf numFmtId="0" fontId="7" fillId="0" borderId="4" xfId="0" applyFont="1" applyBorder="1"/>
    <xf numFmtId="0" fontId="7" fillId="0" borderId="3" xfId="0" applyFont="1" applyBorder="1"/>
    <xf numFmtId="49" fontId="7" fillId="0" borderId="3" xfId="0" applyNumberFormat="1" applyFont="1" applyBorder="1" applyAlignment="1">
      <alignment horizontal="right"/>
    </xf>
    <xf numFmtId="0" fontId="9" fillId="0" borderId="5" xfId="0" applyFont="1" applyBorder="1"/>
    <xf numFmtId="0" fontId="9" fillId="0" borderId="6" xfId="0" applyFont="1" applyBorder="1"/>
    <xf numFmtId="49" fontId="9" fillId="0" borderId="6" xfId="0" applyNumberFormat="1" applyFont="1" applyBorder="1" applyAlignment="1">
      <alignment horizontal="right"/>
    </xf>
    <xf numFmtId="0" fontId="9" fillId="0" borderId="0" xfId="0" applyFont="1"/>
    <xf numFmtId="0" fontId="1" fillId="0" borderId="0" xfId="0" applyFont="1" applyAlignment="1">
      <alignment wrapText="1"/>
    </xf>
    <xf numFmtId="0" fontId="6" fillId="0" borderId="3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0" xfId="0" applyFont="1" applyAlignment="1">
      <alignment wrapText="1"/>
    </xf>
    <xf numFmtId="4" fontId="5" fillId="0" borderId="6" xfId="0" applyNumberFormat="1" applyFont="1" applyBorder="1"/>
    <xf numFmtId="49" fontId="11" fillId="0" borderId="3" xfId="0" applyNumberFormat="1" applyFont="1" applyBorder="1" applyAlignment="1">
      <alignment horizontal="right"/>
    </xf>
    <xf numFmtId="0" fontId="11" fillId="0" borderId="3" xfId="0" applyFont="1" applyBorder="1" applyAlignment="1">
      <alignment wrapText="1"/>
    </xf>
    <xf numFmtId="4" fontId="11" fillId="0" borderId="3" xfId="0" applyNumberFormat="1" applyFont="1" applyBorder="1"/>
    <xf numFmtId="0" fontId="11" fillId="0" borderId="4" xfId="0" applyFont="1" applyBorder="1"/>
    <xf numFmtId="0" fontId="11" fillId="0" borderId="0" xfId="0" applyFont="1"/>
    <xf numFmtId="0" fontId="0" fillId="0" borderId="0" xfId="0" applyAlignment="1">
      <alignment wrapText="1"/>
    </xf>
    <xf numFmtId="49" fontId="0" fillId="0" borderId="7" xfId="0" applyNumberFormat="1" applyBorder="1"/>
    <xf numFmtId="49" fontId="0" fillId="0" borderId="8" xfId="0" applyNumberFormat="1" applyBorder="1"/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4" fontId="0" fillId="0" borderId="3" xfId="0" applyNumberFormat="1" applyBorder="1"/>
    <xf numFmtId="4" fontId="0" fillId="0" borderId="10" xfId="0" applyNumberFormat="1" applyBorder="1"/>
    <xf numFmtId="0" fontId="11" fillId="0" borderId="3" xfId="0" applyFont="1" applyBorder="1"/>
    <xf numFmtId="0" fontId="12" fillId="0" borderId="4" xfId="0" applyFont="1" applyBorder="1"/>
    <xf numFmtId="0" fontId="12" fillId="0" borderId="3" xfId="0" applyFont="1" applyBorder="1"/>
    <xf numFmtId="0" fontId="12" fillId="0" borderId="3" xfId="0" applyFont="1" applyBorder="1" applyAlignment="1">
      <alignment wrapText="1"/>
    </xf>
    <xf numFmtId="4" fontId="12" fillId="0" borderId="3" xfId="0" applyNumberFormat="1" applyFont="1" applyBorder="1"/>
    <xf numFmtId="0" fontId="0" fillId="0" borderId="4" xfId="0" applyBorder="1"/>
    <xf numFmtId="0" fontId="13" fillId="0" borderId="4" xfId="0" applyFont="1" applyBorder="1"/>
    <xf numFmtId="0" fontId="13" fillId="0" borderId="3" xfId="0" applyFont="1" applyBorder="1"/>
    <xf numFmtId="0" fontId="13" fillId="0" borderId="3" xfId="0" applyFont="1" applyBorder="1" applyAlignment="1">
      <alignment wrapText="1"/>
    </xf>
    <xf numFmtId="4" fontId="13" fillId="0" borderId="3" xfId="0" applyNumberFormat="1" applyFont="1" applyBorder="1"/>
    <xf numFmtId="4" fontId="11" fillId="0" borderId="10" xfId="0" applyNumberFormat="1" applyFont="1" applyBorder="1"/>
    <xf numFmtId="4" fontId="4" fillId="0" borderId="3" xfId="0" applyNumberFormat="1" applyFont="1" applyBorder="1"/>
    <xf numFmtId="4" fontId="4" fillId="0" borderId="10" xfId="0" applyNumberFormat="1" applyFont="1" applyBorder="1"/>
    <xf numFmtId="0" fontId="3" fillId="0" borderId="4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4" fontId="3" fillId="0" borderId="3" xfId="0" applyNumberFormat="1" applyFont="1" applyBorder="1"/>
    <xf numFmtId="0" fontId="4" fillId="0" borderId="4" xfId="0" applyFont="1" applyBorder="1"/>
    <xf numFmtId="0" fontId="4" fillId="0" borderId="3" xfId="0" applyFont="1" applyBorder="1" applyAlignment="1">
      <alignment wrapText="1"/>
    </xf>
    <xf numFmtId="0" fontId="0" fillId="0" borderId="14" xfId="0" applyBorder="1"/>
    <xf numFmtId="49" fontId="11" fillId="0" borderId="13" xfId="0" applyNumberFormat="1" applyFont="1" applyBorder="1"/>
    <xf numFmtId="49" fontId="11" fillId="0" borderId="14" xfId="0" applyNumberFormat="1" applyFont="1" applyBorder="1"/>
    <xf numFmtId="0" fontId="11" fillId="0" borderId="14" xfId="0" applyFont="1" applyBorder="1" applyAlignment="1">
      <alignment wrapText="1"/>
    </xf>
    <xf numFmtId="4" fontId="0" fillId="0" borderId="14" xfId="0" applyNumberFormat="1" applyBorder="1"/>
    <xf numFmtId="4" fontId="0" fillId="0" borderId="14" xfId="0" applyNumberFormat="1" applyBorder="1" applyAlignment="1">
      <alignment wrapText="1"/>
    </xf>
    <xf numFmtId="49" fontId="3" fillId="0" borderId="13" xfId="0" applyNumberFormat="1" applyFont="1" applyBorder="1"/>
    <xf numFmtId="49" fontId="3" fillId="0" borderId="14" xfId="0" applyNumberFormat="1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4" fontId="3" fillId="0" borderId="14" xfId="0" applyNumberFormat="1" applyFont="1" applyBorder="1"/>
    <xf numFmtId="4" fontId="3" fillId="0" borderId="10" xfId="0" applyNumberFormat="1" applyFont="1" applyBorder="1"/>
    <xf numFmtId="49" fontId="4" fillId="0" borderId="13" xfId="0" applyNumberFormat="1" applyFont="1" applyBorder="1"/>
    <xf numFmtId="49" fontId="4" fillId="0" borderId="14" xfId="0" applyNumberFormat="1" applyFont="1" applyBorder="1"/>
    <xf numFmtId="0" fontId="4" fillId="0" borderId="14" xfId="0" applyFont="1" applyBorder="1"/>
    <xf numFmtId="0" fontId="4" fillId="0" borderId="14" xfId="0" applyFont="1" applyBorder="1" applyAlignment="1">
      <alignment wrapText="1"/>
    </xf>
    <xf numFmtId="4" fontId="4" fillId="0" borderId="14" xfId="0" applyNumberFormat="1" applyFont="1" applyBorder="1"/>
    <xf numFmtId="0" fontId="0" fillId="0" borderId="12" xfId="0" applyBorder="1" applyAlignment="1"/>
    <xf numFmtId="0" fontId="1" fillId="0" borderId="13" xfId="0" applyFont="1" applyBorder="1"/>
    <xf numFmtId="0" fontId="1" fillId="0" borderId="14" xfId="0" applyFont="1" applyBorder="1"/>
    <xf numFmtId="0" fontId="1" fillId="0" borderId="14" xfId="0" applyFont="1" applyBorder="1" applyAlignment="1">
      <alignment wrapText="1"/>
    </xf>
    <xf numFmtId="4" fontId="1" fillId="0" borderId="14" xfId="0" applyNumberFormat="1" applyFont="1" applyBorder="1"/>
    <xf numFmtId="4" fontId="1" fillId="0" borderId="14" xfId="0" applyNumberFormat="1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11" fillId="0" borderId="11" xfId="0" applyFont="1" applyBorder="1" applyAlignment="1"/>
    <xf numFmtId="0" fontId="11" fillId="0" borderId="12" xfId="0" applyFont="1" applyBorder="1" applyAlignment="1"/>
    <xf numFmtId="0" fontId="3" fillId="0" borderId="11" xfId="0" applyFont="1" applyBorder="1" applyAlignment="1"/>
    <xf numFmtId="0" fontId="3" fillId="0" borderId="12" xfId="0" applyFont="1" applyBorder="1" applyAlignment="1"/>
    <xf numFmtId="0" fontId="11" fillId="0" borderId="14" xfId="0" applyFont="1" applyBorder="1"/>
    <xf numFmtId="4" fontId="11" fillId="0" borderId="14" xfId="0" applyNumberFormat="1" applyFont="1" applyBorder="1"/>
    <xf numFmtId="49" fontId="3" fillId="0" borderId="3" xfId="0" applyNumberFormat="1" applyFont="1" applyBorder="1" applyAlignment="1">
      <alignment horizontal="righ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8" fillId="0" borderId="3" xfId="0" applyNumberFormat="1" applyFont="1" applyBorder="1" applyAlignment="1">
      <alignment horizontal="right"/>
    </xf>
    <xf numFmtId="0" fontId="4" fillId="0" borderId="11" xfId="0" applyFont="1" applyBorder="1" applyAlignment="1"/>
    <xf numFmtId="0" fontId="0" fillId="0" borderId="12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19" workbookViewId="0">
      <selection sqref="A1:G39"/>
    </sheetView>
  </sheetViews>
  <sheetFormatPr defaultRowHeight="12.75" x14ac:dyDescent="0.2"/>
  <cols>
    <col min="1" max="1" width="5.140625" customWidth="1"/>
    <col min="2" max="2" width="6.85546875" customWidth="1"/>
    <col min="3" max="3" width="8.85546875" customWidth="1"/>
    <col min="4" max="4" width="26.42578125" customWidth="1"/>
    <col min="5" max="6" width="14.28515625" customWidth="1"/>
  </cols>
  <sheetData>
    <row r="1" spans="1:7" x14ac:dyDescent="0.2">
      <c r="A1" s="35" t="s">
        <v>49</v>
      </c>
      <c r="D1" s="36"/>
    </row>
    <row r="2" spans="1:7" x14ac:dyDescent="0.2">
      <c r="D2" s="36"/>
    </row>
    <row r="3" spans="1:7" ht="13.5" thickBot="1" x14ac:dyDescent="0.25">
      <c r="D3" s="36"/>
    </row>
    <row r="4" spans="1:7" ht="39" customHeight="1" x14ac:dyDescent="0.2">
      <c r="A4" s="37" t="s">
        <v>0</v>
      </c>
      <c r="B4" s="38" t="s">
        <v>1</v>
      </c>
      <c r="C4" s="39" t="s">
        <v>2</v>
      </c>
      <c r="D4" s="40"/>
      <c r="E4" s="39" t="s">
        <v>3</v>
      </c>
      <c r="F4" s="40" t="s">
        <v>24</v>
      </c>
      <c r="G4" s="41" t="s">
        <v>25</v>
      </c>
    </row>
    <row r="5" spans="1:7" ht="30.75" customHeight="1" x14ac:dyDescent="0.2">
      <c r="A5" s="66" t="s">
        <v>40</v>
      </c>
      <c r="B5" s="67" t="s">
        <v>41</v>
      </c>
      <c r="C5" s="65">
        <v>6050</v>
      </c>
      <c r="D5" s="68" t="s">
        <v>43</v>
      </c>
      <c r="E5" s="69">
        <v>416307</v>
      </c>
      <c r="F5" s="70">
        <v>416307</v>
      </c>
      <c r="G5" s="45">
        <f t="shared" ref="G5:G15" si="0">(F5/E5)*100</f>
        <v>100</v>
      </c>
    </row>
    <row r="6" spans="1:7" s="1" customFormat="1" ht="27.75" customHeight="1" x14ac:dyDescent="0.2">
      <c r="A6" s="71"/>
      <c r="B6" s="72" t="s">
        <v>41</v>
      </c>
      <c r="C6" s="73" t="s">
        <v>5</v>
      </c>
      <c r="D6" s="74" t="s">
        <v>38</v>
      </c>
      <c r="E6" s="75">
        <f>SUM(E5:E5)</f>
        <v>416307</v>
      </c>
      <c r="F6" s="75">
        <f>SUM(F5:F5)</f>
        <v>416307</v>
      </c>
      <c r="G6" s="76">
        <f t="shared" si="0"/>
        <v>100</v>
      </c>
    </row>
    <row r="7" spans="1:7" s="2" customFormat="1" ht="23.25" customHeight="1" x14ac:dyDescent="0.2">
      <c r="A7" s="77" t="s">
        <v>40</v>
      </c>
      <c r="B7" s="78"/>
      <c r="C7" s="79" t="s">
        <v>6</v>
      </c>
      <c r="D7" s="80" t="s">
        <v>39</v>
      </c>
      <c r="E7" s="81">
        <f>SUM(E6)</f>
        <v>416307</v>
      </c>
      <c r="F7" s="81">
        <f>SUM(F6)</f>
        <v>416307</v>
      </c>
      <c r="G7" s="58">
        <f t="shared" si="0"/>
        <v>100</v>
      </c>
    </row>
    <row r="8" spans="1:7" s="35" customFormat="1" ht="31.5" customHeight="1" x14ac:dyDescent="0.2">
      <c r="A8" s="66" t="s">
        <v>50</v>
      </c>
      <c r="B8" s="67" t="s">
        <v>51</v>
      </c>
      <c r="C8" s="93">
        <v>4010</v>
      </c>
      <c r="D8" s="43" t="s">
        <v>29</v>
      </c>
      <c r="E8" s="94">
        <v>39744</v>
      </c>
      <c r="F8" s="94">
        <v>38932.9</v>
      </c>
      <c r="G8" s="45">
        <f t="shared" si="0"/>
        <v>97.959188808373597</v>
      </c>
    </row>
    <row r="9" spans="1:7" s="1" customFormat="1" ht="29.25" customHeight="1" x14ac:dyDescent="0.2">
      <c r="A9" s="71"/>
      <c r="B9" s="72" t="s">
        <v>51</v>
      </c>
      <c r="C9" s="73" t="s">
        <v>5</v>
      </c>
      <c r="D9" s="74" t="s">
        <v>45</v>
      </c>
      <c r="E9" s="75">
        <f>SUM(E8)</f>
        <v>39744</v>
      </c>
      <c r="F9" s="75">
        <f>SUM(F8)</f>
        <v>38932.9</v>
      </c>
      <c r="G9" s="76">
        <f t="shared" si="0"/>
        <v>97.959188808373597</v>
      </c>
    </row>
    <row r="10" spans="1:7" s="2" customFormat="1" ht="23.25" customHeight="1" x14ac:dyDescent="0.2">
      <c r="A10" s="77" t="s">
        <v>50</v>
      </c>
      <c r="B10" s="78"/>
      <c r="C10" s="79" t="s">
        <v>6</v>
      </c>
      <c r="D10" s="80" t="s">
        <v>46</v>
      </c>
      <c r="E10" s="81">
        <f>SUM(E9)</f>
        <v>39744</v>
      </c>
      <c r="F10" s="81">
        <f>SUM(F9)</f>
        <v>38932.9</v>
      </c>
      <c r="G10" s="45">
        <f t="shared" si="0"/>
        <v>97.959188808373597</v>
      </c>
    </row>
    <row r="11" spans="1:7" s="35" customFormat="1" ht="23.25" customHeight="1" x14ac:dyDescent="0.2">
      <c r="A11" s="66" t="s">
        <v>52</v>
      </c>
      <c r="B11" s="67" t="s">
        <v>47</v>
      </c>
      <c r="C11" s="93">
        <v>4010</v>
      </c>
      <c r="D11" s="43" t="s">
        <v>29</v>
      </c>
      <c r="E11" s="94">
        <v>12855</v>
      </c>
      <c r="F11" s="94">
        <v>12852</v>
      </c>
      <c r="G11" s="45">
        <f t="shared" si="0"/>
        <v>99.976662777129519</v>
      </c>
    </row>
    <row r="12" spans="1:7" s="35" customFormat="1" ht="27" customHeight="1" x14ac:dyDescent="0.2">
      <c r="A12" s="66"/>
      <c r="B12" s="67"/>
      <c r="C12" s="93">
        <v>4110</v>
      </c>
      <c r="D12" s="43" t="s">
        <v>26</v>
      </c>
      <c r="E12" s="94">
        <v>2339.96</v>
      </c>
      <c r="F12" s="94">
        <v>2337.7199999999998</v>
      </c>
      <c r="G12" s="45">
        <f t="shared" si="0"/>
        <v>99.904271867895162</v>
      </c>
    </row>
    <row r="13" spans="1:7" s="35" customFormat="1" ht="23.25" customHeight="1" x14ac:dyDescent="0.2">
      <c r="A13" s="66"/>
      <c r="B13" s="67"/>
      <c r="C13" s="93">
        <v>4120</v>
      </c>
      <c r="D13" s="43" t="s">
        <v>27</v>
      </c>
      <c r="E13" s="94">
        <v>316.04000000000002</v>
      </c>
      <c r="F13" s="94">
        <v>314.86</v>
      </c>
      <c r="G13" s="45">
        <f t="shared" si="0"/>
        <v>99.62662954056448</v>
      </c>
    </row>
    <row r="14" spans="1:7" s="35" customFormat="1" ht="29.25" customHeight="1" x14ac:dyDescent="0.2">
      <c r="A14" s="66"/>
      <c r="B14" s="67"/>
      <c r="C14" s="93">
        <v>4440</v>
      </c>
      <c r="D14" s="68" t="s">
        <v>53</v>
      </c>
      <c r="E14" s="94">
        <v>691</v>
      </c>
      <c r="F14" s="94">
        <v>691</v>
      </c>
      <c r="G14" s="45">
        <f t="shared" si="0"/>
        <v>100</v>
      </c>
    </row>
    <row r="15" spans="1:7" s="1" customFormat="1" ht="23.25" customHeight="1" x14ac:dyDescent="0.2">
      <c r="A15" s="71"/>
      <c r="B15" s="72" t="s">
        <v>47</v>
      </c>
      <c r="C15" s="73" t="s">
        <v>5</v>
      </c>
      <c r="D15" s="74" t="s">
        <v>48</v>
      </c>
      <c r="E15" s="75">
        <f>SUM(E11:E14)</f>
        <v>16202</v>
      </c>
      <c r="F15" s="75">
        <f>SUM(F11:F14)</f>
        <v>16195.58</v>
      </c>
      <c r="G15" s="45">
        <f t="shared" si="0"/>
        <v>99.960375262313292</v>
      </c>
    </row>
    <row r="16" spans="1:7" ht="25.5" x14ac:dyDescent="0.2">
      <c r="A16" s="51">
        <v>852</v>
      </c>
      <c r="B16" s="42">
        <v>85213</v>
      </c>
      <c r="C16" s="42">
        <v>4130</v>
      </c>
      <c r="D16" s="43" t="s">
        <v>33</v>
      </c>
      <c r="E16" s="44">
        <v>2532</v>
      </c>
      <c r="F16" s="44">
        <v>2496.4</v>
      </c>
      <c r="G16" s="45">
        <f t="shared" ref="G16:G39" si="1">(F16/E16)*100</f>
        <v>98.593996840442344</v>
      </c>
    </row>
    <row r="17" spans="1:8" ht="68.25" customHeight="1" x14ac:dyDescent="0.2">
      <c r="A17" s="47"/>
      <c r="B17" s="48">
        <v>85213</v>
      </c>
      <c r="C17" s="48" t="s">
        <v>5</v>
      </c>
      <c r="D17" s="49" t="s">
        <v>34</v>
      </c>
      <c r="E17" s="50">
        <f>SUM(E16)</f>
        <v>2532</v>
      </c>
      <c r="F17" s="50">
        <f>SUM(F16)</f>
        <v>2496.4</v>
      </c>
      <c r="G17" s="45">
        <f t="shared" si="1"/>
        <v>98.593996840442344</v>
      </c>
    </row>
    <row r="18" spans="1:8" ht="20.25" customHeight="1" x14ac:dyDescent="0.2">
      <c r="A18" s="51">
        <v>852</v>
      </c>
      <c r="B18" s="42">
        <v>85214</v>
      </c>
      <c r="C18" s="42">
        <v>3110</v>
      </c>
      <c r="D18" s="43" t="s">
        <v>32</v>
      </c>
      <c r="E18" s="44">
        <v>51000</v>
      </c>
      <c r="F18" s="44">
        <v>51000</v>
      </c>
      <c r="G18" s="45">
        <f t="shared" si="1"/>
        <v>100</v>
      </c>
    </row>
    <row r="19" spans="1:8" ht="39.75" customHeight="1" x14ac:dyDescent="0.2">
      <c r="A19" s="47"/>
      <c r="B19" s="48">
        <v>85214</v>
      </c>
      <c r="C19" s="48" t="s">
        <v>5</v>
      </c>
      <c r="D19" s="49" t="s">
        <v>14</v>
      </c>
      <c r="E19" s="50">
        <f>SUM(E18:E18)</f>
        <v>51000</v>
      </c>
      <c r="F19" s="50">
        <f>SUM(F18:F18)</f>
        <v>51000</v>
      </c>
      <c r="G19" s="45">
        <f t="shared" si="1"/>
        <v>100</v>
      </c>
    </row>
    <row r="20" spans="1:8" ht="21" customHeight="1" x14ac:dyDescent="0.2">
      <c r="A20" s="34">
        <v>852</v>
      </c>
      <c r="B20" s="46">
        <v>85216</v>
      </c>
      <c r="C20" s="46">
        <v>3110</v>
      </c>
      <c r="D20" s="43" t="s">
        <v>32</v>
      </c>
      <c r="E20" s="33">
        <v>33189</v>
      </c>
      <c r="F20" s="33">
        <v>32799.760000000002</v>
      </c>
      <c r="G20" s="56">
        <f t="shared" si="1"/>
        <v>98.827201783723524</v>
      </c>
    </row>
    <row r="21" spans="1:8" ht="20.25" customHeight="1" x14ac:dyDescent="0.2">
      <c r="A21" s="47"/>
      <c r="B21" s="48">
        <v>85216</v>
      </c>
      <c r="C21" s="48" t="s">
        <v>5</v>
      </c>
      <c r="D21" s="49" t="s">
        <v>23</v>
      </c>
      <c r="E21" s="50">
        <f>SUM(E20:E20)</f>
        <v>33189</v>
      </c>
      <c r="F21" s="50">
        <f>SUM(F20:F20)</f>
        <v>32799.760000000002</v>
      </c>
      <c r="G21" s="45">
        <f t="shared" si="1"/>
        <v>98.827201783723524</v>
      </c>
    </row>
    <row r="22" spans="1:8" ht="27" customHeight="1" x14ac:dyDescent="0.2">
      <c r="A22" s="51">
        <v>852</v>
      </c>
      <c r="B22" s="42">
        <v>85219</v>
      </c>
      <c r="C22" s="42">
        <v>4010</v>
      </c>
      <c r="D22" s="43" t="s">
        <v>29</v>
      </c>
      <c r="E22" s="44">
        <v>47425</v>
      </c>
      <c r="F22" s="44">
        <v>47340.800000000003</v>
      </c>
      <c r="G22" s="45">
        <f t="shared" si="1"/>
        <v>99.822456510279395</v>
      </c>
    </row>
    <row r="23" spans="1:8" ht="27" customHeight="1" x14ac:dyDescent="0.2">
      <c r="A23" s="51"/>
      <c r="B23" s="42"/>
      <c r="C23" s="42">
        <v>4040</v>
      </c>
      <c r="D23" s="43" t="s">
        <v>30</v>
      </c>
      <c r="E23" s="44">
        <v>5000</v>
      </c>
      <c r="F23" s="44">
        <v>5000</v>
      </c>
      <c r="G23" s="45">
        <f t="shared" si="1"/>
        <v>100</v>
      </c>
    </row>
    <row r="24" spans="1:8" ht="27" customHeight="1" x14ac:dyDescent="0.2">
      <c r="A24" s="51"/>
      <c r="B24" s="42"/>
      <c r="C24" s="42">
        <v>4110</v>
      </c>
      <c r="D24" s="43" t="s">
        <v>26</v>
      </c>
      <c r="E24" s="44">
        <v>9400</v>
      </c>
      <c r="F24" s="44">
        <v>9400</v>
      </c>
      <c r="G24" s="45">
        <f t="shared" si="1"/>
        <v>100</v>
      </c>
    </row>
    <row r="25" spans="1:8" ht="18.75" customHeight="1" x14ac:dyDescent="0.2">
      <c r="A25" s="51"/>
      <c r="B25" s="42"/>
      <c r="C25" s="42">
        <v>4120</v>
      </c>
      <c r="D25" s="43" t="s">
        <v>27</v>
      </c>
      <c r="E25" s="44">
        <v>825</v>
      </c>
      <c r="F25" s="44">
        <v>825</v>
      </c>
      <c r="G25" s="45">
        <f t="shared" si="1"/>
        <v>100</v>
      </c>
    </row>
    <row r="26" spans="1:8" ht="17.25" customHeight="1" x14ac:dyDescent="0.2">
      <c r="A26" s="51"/>
      <c r="B26" s="42"/>
      <c r="C26" s="42">
        <v>4300</v>
      </c>
      <c r="D26" s="43" t="s">
        <v>28</v>
      </c>
      <c r="E26" s="44">
        <v>2000</v>
      </c>
      <c r="F26" s="44">
        <v>2000</v>
      </c>
      <c r="G26" s="45">
        <f t="shared" si="1"/>
        <v>100</v>
      </c>
    </row>
    <row r="27" spans="1:8" ht="18" customHeight="1" x14ac:dyDescent="0.2">
      <c r="A27" s="51"/>
      <c r="B27" s="42"/>
      <c r="C27" s="42">
        <v>4410</v>
      </c>
      <c r="D27" s="43" t="s">
        <v>31</v>
      </c>
      <c r="E27" s="44">
        <v>1375</v>
      </c>
      <c r="F27" s="44">
        <v>1375</v>
      </c>
      <c r="G27" s="45">
        <f t="shared" si="1"/>
        <v>100</v>
      </c>
    </row>
    <row r="28" spans="1:8" ht="19.5" customHeight="1" x14ac:dyDescent="0.2">
      <c r="A28" s="47"/>
      <c r="B28" s="48">
        <v>85219</v>
      </c>
      <c r="C28" s="48" t="s">
        <v>5</v>
      </c>
      <c r="D28" s="49" t="s">
        <v>16</v>
      </c>
      <c r="E28" s="50">
        <f>SUM(E22:E27)</f>
        <v>66025</v>
      </c>
      <c r="F28" s="50">
        <f>SUM(F22:F27)</f>
        <v>65940.800000000003</v>
      </c>
      <c r="G28" s="45">
        <f t="shared" si="1"/>
        <v>99.872472548277173</v>
      </c>
      <c r="H28" s="35"/>
    </row>
    <row r="29" spans="1:8" ht="17.25" customHeight="1" x14ac:dyDescent="0.2">
      <c r="A29" s="51">
        <v>852</v>
      </c>
      <c r="B29" s="42">
        <v>85295</v>
      </c>
      <c r="C29" s="42">
        <v>3110</v>
      </c>
      <c r="D29" s="43" t="s">
        <v>32</v>
      </c>
      <c r="E29" s="44">
        <v>33000</v>
      </c>
      <c r="F29" s="44">
        <v>33000</v>
      </c>
      <c r="G29" s="45">
        <f t="shared" si="1"/>
        <v>100</v>
      </c>
    </row>
    <row r="30" spans="1:8" ht="27" customHeight="1" x14ac:dyDescent="0.2">
      <c r="A30" s="51"/>
      <c r="B30" s="42"/>
      <c r="C30" s="42">
        <v>4110</v>
      </c>
      <c r="D30" s="43" t="s">
        <v>26</v>
      </c>
      <c r="E30" s="44">
        <v>1960</v>
      </c>
      <c r="F30" s="44">
        <v>1960</v>
      </c>
      <c r="G30" s="45">
        <f t="shared" si="1"/>
        <v>100</v>
      </c>
    </row>
    <row r="31" spans="1:8" ht="21" customHeight="1" x14ac:dyDescent="0.2">
      <c r="A31" s="51"/>
      <c r="B31" s="42"/>
      <c r="C31" s="42">
        <v>4120</v>
      </c>
      <c r="D31" s="43" t="s">
        <v>27</v>
      </c>
      <c r="E31" s="44">
        <v>264</v>
      </c>
      <c r="F31" s="44">
        <v>141.5</v>
      </c>
      <c r="G31" s="45">
        <f t="shared" si="1"/>
        <v>53.598484848484851</v>
      </c>
    </row>
    <row r="32" spans="1:8" ht="17.25" customHeight="1" x14ac:dyDescent="0.2">
      <c r="A32" s="51"/>
      <c r="B32" s="42"/>
      <c r="C32" s="42">
        <v>4170</v>
      </c>
      <c r="D32" s="43" t="s">
        <v>37</v>
      </c>
      <c r="E32" s="44">
        <v>10776</v>
      </c>
      <c r="F32" s="44">
        <v>9810.4500000000007</v>
      </c>
      <c r="G32" s="45">
        <f t="shared" si="1"/>
        <v>91.039810690423167</v>
      </c>
    </row>
    <row r="33" spans="1:8" ht="21.75" customHeight="1" x14ac:dyDescent="0.2">
      <c r="A33" s="47"/>
      <c r="B33" s="48">
        <v>85295</v>
      </c>
      <c r="C33" s="48" t="s">
        <v>5</v>
      </c>
      <c r="D33" s="49" t="s">
        <v>9</v>
      </c>
      <c r="E33" s="50">
        <f>SUM(E29:E32)</f>
        <v>46000</v>
      </c>
      <c r="F33" s="50">
        <f>SUM(F29:F32)</f>
        <v>44911.95</v>
      </c>
      <c r="G33" s="45">
        <f t="shared" si="1"/>
        <v>97.634673913043471</v>
      </c>
      <c r="H33" s="35"/>
    </row>
    <row r="34" spans="1:8" ht="21" customHeight="1" x14ac:dyDescent="0.2">
      <c r="A34" s="52">
        <v>852</v>
      </c>
      <c r="B34" s="53"/>
      <c r="C34" s="53" t="s">
        <v>6</v>
      </c>
      <c r="D34" s="54" t="s">
        <v>35</v>
      </c>
      <c r="E34" s="55">
        <f>SUM(E15,E17,E19,E21,E28,E33)</f>
        <v>214948</v>
      </c>
      <c r="F34" s="55">
        <f>SUM(F15,F17,F19,F21,F28,F33)</f>
        <v>213344.49</v>
      </c>
      <c r="G34" s="45">
        <f t="shared" si="1"/>
        <v>99.254000967675907</v>
      </c>
    </row>
    <row r="35" spans="1:8" ht="15.75" customHeight="1" x14ac:dyDescent="0.2">
      <c r="A35" s="51">
        <v>854</v>
      </c>
      <c r="B35" s="42">
        <v>85415</v>
      </c>
      <c r="C35" s="42">
        <v>3240</v>
      </c>
      <c r="D35" s="43" t="s">
        <v>36</v>
      </c>
      <c r="E35" s="33">
        <v>78216.800000000003</v>
      </c>
      <c r="F35" s="44">
        <v>78216.800000000003</v>
      </c>
      <c r="G35" s="45">
        <f t="shared" si="1"/>
        <v>100</v>
      </c>
    </row>
    <row r="36" spans="1:8" ht="25.5" customHeight="1" x14ac:dyDescent="0.2">
      <c r="A36" s="51"/>
      <c r="B36" s="42"/>
      <c r="C36" s="42">
        <v>3260</v>
      </c>
      <c r="D36" s="32" t="s">
        <v>54</v>
      </c>
      <c r="E36" s="33">
        <v>3095.2</v>
      </c>
      <c r="F36" s="44">
        <v>3095.2</v>
      </c>
      <c r="G36" s="45">
        <f t="shared" si="1"/>
        <v>100</v>
      </c>
    </row>
    <row r="37" spans="1:8" ht="24.75" customHeight="1" x14ac:dyDescent="0.2">
      <c r="A37" s="47"/>
      <c r="B37" s="48">
        <v>85415</v>
      </c>
      <c r="C37" s="48" t="s">
        <v>5</v>
      </c>
      <c r="D37" s="49" t="s">
        <v>20</v>
      </c>
      <c r="E37" s="50">
        <f>SUM(E35:E36)</f>
        <v>81312</v>
      </c>
      <c r="F37" s="50">
        <f>SUM(F35:F36)</f>
        <v>81312</v>
      </c>
      <c r="G37" s="45">
        <f t="shared" si="1"/>
        <v>100</v>
      </c>
    </row>
    <row r="38" spans="1:8" ht="25.5" customHeight="1" x14ac:dyDescent="0.2">
      <c r="A38" s="52">
        <v>854</v>
      </c>
      <c r="B38" s="53"/>
      <c r="C38" s="53" t="s">
        <v>6</v>
      </c>
      <c r="D38" s="54" t="s">
        <v>21</v>
      </c>
      <c r="E38" s="55">
        <f>SUM(E37)</f>
        <v>81312</v>
      </c>
      <c r="F38" s="55">
        <f>SUM(F37)</f>
        <v>81312</v>
      </c>
      <c r="G38" s="45">
        <f t="shared" si="1"/>
        <v>100</v>
      </c>
    </row>
    <row r="39" spans="1:8" ht="14.25" customHeight="1" x14ac:dyDescent="0.2">
      <c r="A39" s="51"/>
      <c r="B39" s="42"/>
      <c r="C39" s="42"/>
      <c r="D39" s="43"/>
      <c r="E39" s="57">
        <f>SUM(E7,E10,E34,E38)</f>
        <v>752311</v>
      </c>
      <c r="F39" s="57">
        <f>SUM(F7,F10,F34,F38)</f>
        <v>749896.39</v>
      </c>
      <c r="G39" s="58">
        <f t="shared" si="1"/>
        <v>99.679040981721656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topLeftCell="A23" workbookViewId="0">
      <selection activeCell="F38" sqref="F38"/>
    </sheetView>
  </sheetViews>
  <sheetFormatPr defaultRowHeight="12.75" x14ac:dyDescent="0.2"/>
  <cols>
    <col min="1" max="1" width="4.42578125" style="23" customWidth="1"/>
    <col min="2" max="2" width="6.42578125" style="23" customWidth="1"/>
    <col min="3" max="3" width="7.28515625" style="23" customWidth="1"/>
    <col min="4" max="4" width="31.85546875" style="29" customWidth="1"/>
    <col min="5" max="5" width="12.85546875" style="23" customWidth="1"/>
    <col min="6" max="6" width="14.85546875" style="23" customWidth="1"/>
    <col min="7" max="7" width="7.140625" style="23" customWidth="1"/>
  </cols>
  <sheetData>
    <row r="1" spans="1:7" x14ac:dyDescent="0.2">
      <c r="A1" s="96" t="s">
        <v>44</v>
      </c>
      <c r="B1" s="97"/>
      <c r="C1" s="97"/>
      <c r="D1" s="97"/>
      <c r="E1" s="97"/>
      <c r="F1" s="97"/>
      <c r="G1" s="97"/>
    </row>
    <row r="2" spans="1:7" ht="13.5" thickBot="1" x14ac:dyDescent="0.25">
      <c r="A2" s="3"/>
      <c r="B2" s="3"/>
      <c r="C2" s="3"/>
      <c r="D2" s="24"/>
      <c r="E2" s="3"/>
      <c r="F2" s="3"/>
      <c r="G2" s="3"/>
    </row>
    <row r="3" spans="1:7" ht="26.25" thickBot="1" x14ac:dyDescent="0.25">
      <c r="A3" s="4" t="s">
        <v>0</v>
      </c>
      <c r="B3" s="5" t="s">
        <v>1</v>
      </c>
      <c r="C3" s="6" t="s">
        <v>2</v>
      </c>
      <c r="D3" s="6"/>
      <c r="E3" s="5" t="s">
        <v>3</v>
      </c>
      <c r="F3" s="6" t="s">
        <v>4</v>
      </c>
      <c r="G3" s="6" t="s">
        <v>7</v>
      </c>
    </row>
    <row r="4" spans="1:7" ht="51" x14ac:dyDescent="0.2">
      <c r="A4" s="83">
        <v>600</v>
      </c>
      <c r="B4" s="84">
        <v>60078</v>
      </c>
      <c r="C4" s="85">
        <v>6330</v>
      </c>
      <c r="D4" s="88" t="s">
        <v>42</v>
      </c>
      <c r="E4" s="86">
        <v>416307</v>
      </c>
      <c r="F4" s="87">
        <v>416307</v>
      </c>
      <c r="G4" s="9">
        <f t="shared" ref="G4:G11" si="0">(F4/E4)*100</f>
        <v>100</v>
      </c>
    </row>
    <row r="5" spans="1:7" s="1" customFormat="1" ht="25.5" x14ac:dyDescent="0.2">
      <c r="A5" s="59"/>
      <c r="B5" s="60">
        <v>60078</v>
      </c>
      <c r="C5" s="61" t="s">
        <v>5</v>
      </c>
      <c r="D5" s="61" t="s">
        <v>38</v>
      </c>
      <c r="E5" s="62">
        <f>SUM(E4:E4)</f>
        <v>416307</v>
      </c>
      <c r="F5" s="62">
        <f>SUM(F4:F4)</f>
        <v>416307</v>
      </c>
      <c r="G5" s="62">
        <f t="shared" si="0"/>
        <v>100</v>
      </c>
    </row>
    <row r="6" spans="1:7" s="2" customFormat="1" x14ac:dyDescent="0.2">
      <c r="A6" s="63">
        <v>600</v>
      </c>
      <c r="B6" s="99" t="s">
        <v>6</v>
      </c>
      <c r="C6" s="100"/>
      <c r="D6" s="64" t="s">
        <v>39</v>
      </c>
      <c r="E6" s="57">
        <f>SUM(E5)</f>
        <v>416307</v>
      </c>
      <c r="F6" s="57">
        <f>SUM(F5)</f>
        <v>416307</v>
      </c>
      <c r="G6" s="57">
        <f t="shared" si="0"/>
        <v>100</v>
      </c>
    </row>
    <row r="7" spans="1:7" s="35" customFormat="1" ht="38.25" x14ac:dyDescent="0.2">
      <c r="A7" s="34">
        <v>801</v>
      </c>
      <c r="B7" s="89">
        <v>80103</v>
      </c>
      <c r="C7" s="90">
        <v>2030</v>
      </c>
      <c r="D7" s="27" t="s">
        <v>10</v>
      </c>
      <c r="E7" s="33">
        <v>39744</v>
      </c>
      <c r="F7" s="33">
        <v>38932.9</v>
      </c>
      <c r="G7" s="9">
        <f t="shared" si="0"/>
        <v>97.959188808373597</v>
      </c>
    </row>
    <row r="8" spans="1:7" s="1" customFormat="1" ht="27" customHeight="1" x14ac:dyDescent="0.2">
      <c r="A8" s="59"/>
      <c r="B8" s="91">
        <v>80103</v>
      </c>
      <c r="C8" s="92" t="s">
        <v>5</v>
      </c>
      <c r="D8" s="61" t="s">
        <v>45</v>
      </c>
      <c r="E8" s="62">
        <f>SUM(E7)</f>
        <v>39744</v>
      </c>
      <c r="F8" s="62">
        <f>SUM(F7)</f>
        <v>38932.9</v>
      </c>
      <c r="G8" s="62">
        <f t="shared" si="0"/>
        <v>97.959188808373597</v>
      </c>
    </row>
    <row r="9" spans="1:7" s="2" customFormat="1" ht="27" customHeight="1" x14ac:dyDescent="0.2">
      <c r="A9" s="63">
        <v>801</v>
      </c>
      <c r="B9" s="99" t="s">
        <v>6</v>
      </c>
      <c r="C9" s="100"/>
      <c r="D9" s="64" t="s">
        <v>46</v>
      </c>
      <c r="E9" s="57">
        <f>SUM(E8)</f>
        <v>39744</v>
      </c>
      <c r="F9" s="57">
        <f>SUM(F8)</f>
        <v>38932.9</v>
      </c>
      <c r="G9" s="9">
        <f t="shared" si="0"/>
        <v>97.959188808373597</v>
      </c>
    </row>
    <row r="10" spans="1:7" s="2" customFormat="1" ht="38.25" customHeight="1" x14ac:dyDescent="0.2">
      <c r="A10" s="34">
        <v>852</v>
      </c>
      <c r="B10" s="89">
        <v>85206</v>
      </c>
      <c r="C10" s="82">
        <v>2030</v>
      </c>
      <c r="D10" s="27" t="s">
        <v>10</v>
      </c>
      <c r="E10" s="33">
        <v>16202</v>
      </c>
      <c r="F10" s="33">
        <v>16195.58</v>
      </c>
      <c r="G10" s="9">
        <f t="shared" si="0"/>
        <v>99.960375262313292</v>
      </c>
    </row>
    <row r="11" spans="1:7" s="1" customFormat="1" ht="27" customHeight="1" x14ac:dyDescent="0.2">
      <c r="A11" s="59"/>
      <c r="B11" s="95" t="s">
        <v>47</v>
      </c>
      <c r="C11" s="95" t="s">
        <v>5</v>
      </c>
      <c r="D11" s="61" t="s">
        <v>48</v>
      </c>
      <c r="E11" s="62">
        <f>SUM(E10)</f>
        <v>16202</v>
      </c>
      <c r="F11" s="62">
        <f>SUM(F10)</f>
        <v>16195.58</v>
      </c>
      <c r="G11" s="62">
        <f t="shared" si="0"/>
        <v>99.960375262313292</v>
      </c>
    </row>
    <row r="12" spans="1:7" ht="38.25" x14ac:dyDescent="0.2">
      <c r="A12" s="17">
        <v>852</v>
      </c>
      <c r="B12" s="18">
        <v>85213</v>
      </c>
      <c r="C12" s="19" t="s">
        <v>8</v>
      </c>
      <c r="D12" s="27" t="s">
        <v>10</v>
      </c>
      <c r="E12" s="9">
        <v>2532</v>
      </c>
      <c r="F12" s="9">
        <v>2496.4</v>
      </c>
      <c r="G12" s="9">
        <f t="shared" ref="G12:G19" si="1">(F12/E12)*100</f>
        <v>98.593996840442344</v>
      </c>
    </row>
    <row r="13" spans="1:7" s="1" customFormat="1" ht="89.25" x14ac:dyDescent="0.2">
      <c r="A13" s="15"/>
      <c r="B13" s="7" t="s">
        <v>11</v>
      </c>
      <c r="C13" s="7" t="s">
        <v>5</v>
      </c>
      <c r="D13" s="25" t="s">
        <v>12</v>
      </c>
      <c r="E13" s="8">
        <f>SUM(E12:E12)</f>
        <v>2532</v>
      </c>
      <c r="F13" s="8">
        <f>SUM(F12:F12)</f>
        <v>2496.4</v>
      </c>
      <c r="G13" s="8">
        <f t="shared" si="1"/>
        <v>98.593996840442344</v>
      </c>
    </row>
    <row r="14" spans="1:7" ht="38.25" x14ac:dyDescent="0.2">
      <c r="A14" s="17">
        <v>852</v>
      </c>
      <c r="B14" s="18">
        <v>85214</v>
      </c>
      <c r="C14" s="19" t="s">
        <v>8</v>
      </c>
      <c r="D14" s="27" t="s">
        <v>10</v>
      </c>
      <c r="E14" s="9">
        <v>51000</v>
      </c>
      <c r="F14" s="9">
        <v>51000</v>
      </c>
      <c r="G14" s="9">
        <f>(F14/E14)*100</f>
        <v>100</v>
      </c>
    </row>
    <row r="15" spans="1:7" s="1" customFormat="1" ht="38.25" x14ac:dyDescent="0.2">
      <c r="A15" s="15"/>
      <c r="B15" s="7" t="s">
        <v>13</v>
      </c>
      <c r="C15" s="7" t="s">
        <v>5</v>
      </c>
      <c r="D15" s="25" t="s">
        <v>14</v>
      </c>
      <c r="E15" s="8">
        <f>SUM(E14:E14)</f>
        <v>51000</v>
      </c>
      <c r="F15" s="8">
        <f>SUM(F14:F14)</f>
        <v>51000</v>
      </c>
      <c r="G15" s="8">
        <f t="shared" si="1"/>
        <v>100</v>
      </c>
    </row>
    <row r="16" spans="1:7" s="35" customFormat="1" ht="37.5" customHeight="1" x14ac:dyDescent="0.2">
      <c r="A16" s="34">
        <v>852</v>
      </c>
      <c r="B16" s="31" t="s">
        <v>22</v>
      </c>
      <c r="C16" s="31" t="s">
        <v>8</v>
      </c>
      <c r="D16" s="32" t="s">
        <v>10</v>
      </c>
      <c r="E16" s="33">
        <v>33189</v>
      </c>
      <c r="F16" s="33">
        <v>32799.760000000002</v>
      </c>
      <c r="G16" s="33">
        <f t="shared" si="1"/>
        <v>98.827201783723524</v>
      </c>
    </row>
    <row r="17" spans="1:7" s="1" customFormat="1" ht="20.25" customHeight="1" x14ac:dyDescent="0.2">
      <c r="A17" s="15"/>
      <c r="B17" s="7" t="s">
        <v>22</v>
      </c>
      <c r="C17" s="7" t="s">
        <v>5</v>
      </c>
      <c r="D17" s="25" t="s">
        <v>23</v>
      </c>
      <c r="E17" s="8">
        <f>SUM(E16:E16)</f>
        <v>33189</v>
      </c>
      <c r="F17" s="8">
        <f>SUM(F16:F16)</f>
        <v>32799.760000000002</v>
      </c>
      <c r="G17" s="8">
        <f t="shared" si="1"/>
        <v>98.827201783723524</v>
      </c>
    </row>
    <row r="18" spans="1:7" ht="38.25" x14ac:dyDescent="0.2">
      <c r="A18" s="17">
        <v>852</v>
      </c>
      <c r="B18" s="18">
        <v>85219</v>
      </c>
      <c r="C18" s="19" t="s">
        <v>8</v>
      </c>
      <c r="D18" s="27" t="s">
        <v>10</v>
      </c>
      <c r="E18" s="9">
        <v>66025</v>
      </c>
      <c r="F18" s="9">
        <v>65940.800000000003</v>
      </c>
      <c r="G18" s="9">
        <f t="shared" si="1"/>
        <v>99.872472548277173</v>
      </c>
    </row>
    <row r="19" spans="1:7" s="1" customFormat="1" ht="21" customHeight="1" x14ac:dyDescent="0.2">
      <c r="A19" s="15"/>
      <c r="B19" s="7" t="s">
        <v>15</v>
      </c>
      <c r="C19" s="7" t="s">
        <v>5</v>
      </c>
      <c r="D19" s="25" t="s">
        <v>16</v>
      </c>
      <c r="E19" s="8">
        <f>SUM(E18:E18)</f>
        <v>66025</v>
      </c>
      <c r="F19" s="8">
        <f>SUM(F18:F18)</f>
        <v>65940.800000000003</v>
      </c>
      <c r="G19" s="8">
        <f t="shared" si="1"/>
        <v>99.872472548277173</v>
      </c>
    </row>
    <row r="20" spans="1:7" ht="38.25" x14ac:dyDescent="0.2">
      <c r="A20" s="17">
        <v>852</v>
      </c>
      <c r="B20" s="18">
        <v>85295</v>
      </c>
      <c r="C20" s="19" t="s">
        <v>8</v>
      </c>
      <c r="D20" s="27" t="s">
        <v>10</v>
      </c>
      <c r="E20" s="9">
        <v>46000</v>
      </c>
      <c r="F20" s="9">
        <v>44911.96</v>
      </c>
      <c r="G20" s="9">
        <f t="shared" ref="G20:G26" si="2">(F20/E20)*100</f>
        <v>97.634695652173903</v>
      </c>
    </row>
    <row r="21" spans="1:7" s="1" customFormat="1" ht="21" customHeight="1" x14ac:dyDescent="0.2">
      <c r="A21" s="15"/>
      <c r="B21" s="7" t="s">
        <v>17</v>
      </c>
      <c r="C21" s="7" t="s">
        <v>5</v>
      </c>
      <c r="D21" s="25" t="s">
        <v>9</v>
      </c>
      <c r="E21" s="8">
        <f>SUM(E20:E20)</f>
        <v>46000</v>
      </c>
      <c r="F21" s="8">
        <f>SUM(F20:F20)</f>
        <v>44911.96</v>
      </c>
      <c r="G21" s="8">
        <f t="shared" si="2"/>
        <v>97.634695652173903</v>
      </c>
    </row>
    <row r="22" spans="1:7" s="2" customFormat="1" ht="22.5" customHeight="1" x14ac:dyDescent="0.2">
      <c r="A22" s="16">
        <v>852</v>
      </c>
      <c r="B22" s="98" t="s">
        <v>6</v>
      </c>
      <c r="C22" s="98"/>
      <c r="D22" s="26" t="s">
        <v>18</v>
      </c>
      <c r="E22" s="10">
        <f>SUM(E11,E13,E15,E17,E19,E21)</f>
        <v>214948</v>
      </c>
      <c r="F22" s="10">
        <f>SUM(F11,F13,F15,F17,F19,F21)</f>
        <v>213344.49999999997</v>
      </c>
      <c r="G22" s="10">
        <f t="shared" si="2"/>
        <v>99.254005619963877</v>
      </c>
    </row>
    <row r="23" spans="1:7" ht="38.25" x14ac:dyDescent="0.2">
      <c r="A23" s="12">
        <v>854</v>
      </c>
      <c r="B23" s="13">
        <v>85415</v>
      </c>
      <c r="C23" s="14" t="s">
        <v>8</v>
      </c>
      <c r="D23" s="27" t="s">
        <v>10</v>
      </c>
      <c r="E23" s="11">
        <v>81312</v>
      </c>
      <c r="F23" s="11">
        <v>81312</v>
      </c>
      <c r="G23" s="11">
        <f t="shared" si="2"/>
        <v>100</v>
      </c>
    </row>
    <row r="24" spans="1:7" s="1" customFormat="1" ht="20.25" customHeight="1" x14ac:dyDescent="0.2">
      <c r="A24" s="15"/>
      <c r="B24" s="7" t="s">
        <v>19</v>
      </c>
      <c r="C24" s="7" t="s">
        <v>5</v>
      </c>
      <c r="D24" s="25" t="s">
        <v>20</v>
      </c>
      <c r="E24" s="8">
        <f>SUM(E23)</f>
        <v>81312</v>
      </c>
      <c r="F24" s="8">
        <f>SUM(F23)</f>
        <v>81312</v>
      </c>
      <c r="G24" s="8">
        <f t="shared" si="2"/>
        <v>100</v>
      </c>
    </row>
    <row r="25" spans="1:7" s="2" customFormat="1" ht="25.5" x14ac:dyDescent="0.2">
      <c r="A25" s="16">
        <v>854</v>
      </c>
      <c r="B25" s="98" t="s">
        <v>6</v>
      </c>
      <c r="C25" s="98"/>
      <c r="D25" s="26" t="s">
        <v>21</v>
      </c>
      <c r="E25" s="10">
        <f>SUM(E24)</f>
        <v>81312</v>
      </c>
      <c r="F25" s="10">
        <f>SUM(F24)</f>
        <v>81312</v>
      </c>
      <c r="G25" s="11">
        <f t="shared" si="2"/>
        <v>100</v>
      </c>
    </row>
    <row r="26" spans="1:7" ht="13.5" thickBot="1" x14ac:dyDescent="0.25">
      <c r="A26" s="20"/>
      <c r="B26" s="21"/>
      <c r="C26" s="22"/>
      <c r="D26" s="28"/>
      <c r="E26" s="30">
        <f>SUM(E6,E9,E22,E25)</f>
        <v>752311</v>
      </c>
      <c r="F26" s="30">
        <f>SUM(F6,F9,F22,F25)</f>
        <v>749896.4</v>
      </c>
      <c r="G26" s="30">
        <f t="shared" si="2"/>
        <v>99.679042310959161</v>
      </c>
    </row>
  </sheetData>
  <mergeCells count="5">
    <mergeCell ref="A1:G1"/>
    <mergeCell ref="B22:C22"/>
    <mergeCell ref="B25:C25"/>
    <mergeCell ref="B6:C6"/>
    <mergeCell ref="B9:C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Wydatki</vt:lpstr>
      <vt:lpstr>Dochody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2014-03-18T12:38:21Z</cp:lastPrinted>
  <dcterms:created xsi:type="dcterms:W3CDTF">2010-03-05T13:33:40Z</dcterms:created>
  <dcterms:modified xsi:type="dcterms:W3CDTF">2014-03-18T12:39:04Z</dcterms:modified>
</cp:coreProperties>
</file>