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ogramy i projekty UE" sheetId="1" r:id="rId1"/>
  </sheets>
  <definedNames>
    <definedName name="_xlnm.Print_Area_1">'Programy i projekty UE'!$A$2:$Q$70</definedName>
    <definedName name="_xlnm.Print_Area_4">"$#ODWOŁANIE.$A$3:$J$38"</definedName>
    <definedName name="_xlnm.Print_Titles_1">"'programy - przemek poprawione'" "#ODWOŁANIE$2:7"</definedName>
    <definedName name="_xlnm.Print_Titles_4">"'limity ok-poprawione przemek'" "#ODWOŁANIE$5:10"</definedName>
    <definedName name="_xlnm.Print_Area" localSheetId="0">'Programy i projekty UE'!$A$2:$Q$70</definedName>
  </definedNames>
  <calcPr fullCalcOnLoad="1"/>
</workbook>
</file>

<file path=xl/sharedStrings.xml><?xml version="1.0" encoding="utf-8"?>
<sst xmlns="http://schemas.openxmlformats.org/spreadsheetml/2006/main" count="110" uniqueCount="58">
  <si>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</si>
  <si>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</si>
  <si>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</si>
  <si>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</si>
  <si>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</si>
  <si>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</si>
  <si>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</si>
  <si>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</si>
  <si>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</si>
  <si>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</si>
  <si>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</si>
  <si>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</si>
  <si>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</si>
  <si>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</si>
  <si>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</si>
  <si>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</si>
  <si>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</si>
  <si>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</si>
  <si>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</si>
  <si>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</si>
  <si>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</si>
  <si>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</si>
  <si>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</si>
  <si>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</si>
  <si>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</si>
  <si>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1.2</t>
  </si>
  <si>
    <t>Program:</t>
  </si>
  <si>
    <t>Program Rozwoju Obszarów Wiejskich    - : „Budowa sieci wodociągowej przesyłowej Radzanów-Bukówno-Młodynie wraz z oczyszczalnią  ścieków dla potrzeb PSP Czarnocin oraz budowa przydomowych oczyszczalni ścieków zlokalizowanych na terenie gminy Radzanów”</t>
  </si>
  <si>
    <t>Priorytet:</t>
  </si>
  <si>
    <t>Działanie:</t>
  </si>
  <si>
    <t>Nazwa projektu:</t>
  </si>
  <si>
    <t>Razem wydatki:</t>
  </si>
  <si>
    <t>010;01010</t>
  </si>
  <si>
    <t>z tego: 2009 r.</t>
  </si>
  <si>
    <t>2011 r.</t>
  </si>
  <si>
    <t>2012 r.</t>
  </si>
  <si>
    <t>Wydatki bieżące razem:</t>
  </si>
  <si>
    <t>2.1</t>
  </si>
  <si>
    <t>Program Operacyjny Kapitał Ludzki 2007-2013 Priorytet IX    Działanie 9.1  tytuł: "Szkoła Areną Możliwości – program rozwoju szkół w Gminie Radzanów"</t>
  </si>
  <si>
    <t>VII. Promocja Integracji Społecznej</t>
  </si>
  <si>
    <t>7.2.1 Atywizacja zawodowa i społeczna osób zagrożonych wykluczeniem społecznym</t>
  </si>
  <si>
    <t>FURTKA</t>
  </si>
  <si>
    <t>801; 80195</t>
  </si>
  <si>
    <t>Program Operacyjny Kapitał Ludzki 2007-2013 Priorytet VIII   Działanie 8.1  tytuł: "Rolnik bliżej rynku pracy – program szkoleniowo-doradczy"</t>
  </si>
  <si>
    <t>Program Operacyjny Kapitał Ludzki 2007-2013 Priorytet I   Działanie 7.11  tytuł: "Społeczność aktywna-społecznościa jutra"</t>
  </si>
  <si>
    <t>853;85395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</si>
  <si>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</si>
  <si>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</si>
  <si>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</si>
  <si>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</si>
  <si>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150;15013</t>
  </si>
  <si>
    <t>Program Operacyjny Kapitał Ludzki 2007-2013 Priorytet IX   Działanie 9.1  tytuł: "Wiedza Twoją Przyszłością"</t>
  </si>
  <si>
    <t>801;80195</t>
  </si>
  <si>
    <t>z tego: 2010 r.</t>
  </si>
  <si>
    <t>1.1</t>
  </si>
  <si>
    <t>2.2</t>
  </si>
  <si>
    <t>2.3</t>
  </si>
  <si>
    <t>2.4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</si>
</sst>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17">
      <alignment/>
      <protection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/>
      <protection/>
    </xf>
    <xf numFmtId="0" fontId="7" fillId="0" borderId="4" xfId="19" applyFont="1" applyBorder="1" applyAlignment="1">
      <alignment wrapText="1"/>
      <protection/>
    </xf>
    <xf numFmtId="4" fontId="7" fillId="0" borderId="5" xfId="19" applyNumberFormat="1" applyFont="1" applyBorder="1">
      <alignment/>
      <protection/>
    </xf>
    <xf numFmtId="4" fontId="8" fillId="0" borderId="5" xfId="19" applyNumberFormat="1" applyFont="1" applyBorder="1">
      <alignment/>
      <protection/>
    </xf>
    <xf numFmtId="4" fontId="5" fillId="0" borderId="5" xfId="19" applyNumberFormat="1" applyFont="1" applyBorder="1">
      <alignment/>
      <protection/>
    </xf>
    <xf numFmtId="4" fontId="5" fillId="0" borderId="6" xfId="19" applyNumberFormat="1" applyFont="1" applyBorder="1">
      <alignment/>
      <protection/>
    </xf>
    <xf numFmtId="0" fontId="9" fillId="0" borderId="7" xfId="19" applyFont="1" applyBorder="1">
      <alignment/>
      <protection/>
    </xf>
    <xf numFmtId="3" fontId="11" fillId="0" borderId="7" xfId="19" applyNumberFormat="1" applyFont="1" applyBorder="1">
      <alignment/>
      <protection/>
    </xf>
    <xf numFmtId="0" fontId="11" fillId="0" borderId="7" xfId="19" applyFont="1" applyBorder="1">
      <alignment/>
      <protection/>
    </xf>
    <xf numFmtId="3" fontId="5" fillId="0" borderId="7" xfId="19" applyNumberFormat="1" applyFont="1" applyBorder="1">
      <alignment/>
      <protection/>
    </xf>
    <xf numFmtId="3" fontId="11" fillId="0" borderId="7" xfId="19" applyNumberFormat="1" applyFont="1" applyBorder="1" applyAlignment="1">
      <alignment/>
      <protection/>
    </xf>
    <xf numFmtId="0" fontId="11" fillId="0" borderId="7" xfId="19" applyFont="1" applyBorder="1" applyAlignment="1">
      <alignment/>
      <protection/>
    </xf>
    <xf numFmtId="3" fontId="12" fillId="0" borderId="7" xfId="17" applyNumberFormat="1" applyFont="1" applyBorder="1">
      <alignment/>
      <protection/>
    </xf>
    <xf numFmtId="0" fontId="12" fillId="0" borderId="7" xfId="17" applyFont="1" applyBorder="1">
      <alignment/>
      <protection/>
    </xf>
    <xf numFmtId="0" fontId="9" fillId="0" borderId="8" xfId="19" applyFont="1" applyBorder="1">
      <alignment/>
      <protection/>
    </xf>
    <xf numFmtId="3" fontId="11" fillId="0" borderId="8" xfId="19" applyNumberFormat="1" applyFont="1" applyBorder="1" applyAlignment="1">
      <alignment/>
      <protection/>
    </xf>
    <xf numFmtId="3" fontId="11" fillId="0" borderId="9" xfId="19" applyNumberFormat="1" applyFont="1" applyBorder="1">
      <alignment/>
      <protection/>
    </xf>
    <xf numFmtId="3" fontId="11" fillId="0" borderId="9" xfId="19" applyNumberFormat="1" applyFont="1" applyBorder="1" applyAlignment="1">
      <alignment/>
      <protection/>
    </xf>
    <xf numFmtId="0" fontId="9" fillId="0" borderId="1" xfId="19" applyFont="1" applyBorder="1">
      <alignment/>
      <protection/>
    </xf>
    <xf numFmtId="3" fontId="11" fillId="0" borderId="2" xfId="19" applyNumberFormat="1" applyFont="1" applyBorder="1" applyAlignment="1">
      <alignment/>
      <protection/>
    </xf>
    <xf numFmtId="3" fontId="11" fillId="0" borderId="2" xfId="19" applyNumberFormat="1" applyFont="1" applyBorder="1">
      <alignment/>
      <protection/>
    </xf>
    <xf numFmtId="3" fontId="5" fillId="0" borderId="2" xfId="19" applyNumberFormat="1" applyFont="1" applyBorder="1">
      <alignment/>
      <protection/>
    </xf>
    <xf numFmtId="0" fontId="7" fillId="0" borderId="7" xfId="19" applyFont="1" applyBorder="1" applyAlignment="1">
      <alignment horizontal="center"/>
      <protection/>
    </xf>
    <xf numFmtId="0" fontId="7" fillId="0" borderId="10" xfId="19" applyFont="1" applyBorder="1" applyAlignment="1">
      <alignment wrapText="1"/>
      <protection/>
    </xf>
    <xf numFmtId="0" fontId="9" fillId="0" borderId="10" xfId="19" applyFont="1" applyBorder="1">
      <alignment/>
      <protection/>
    </xf>
    <xf numFmtId="0" fontId="11" fillId="0" borderId="1" xfId="19" applyFont="1" applyBorder="1">
      <alignment/>
      <protection/>
    </xf>
    <xf numFmtId="2" fontId="5" fillId="0" borderId="7" xfId="19" applyNumberFormat="1" applyFont="1" applyBorder="1">
      <alignment/>
      <protection/>
    </xf>
    <xf numFmtId="0" fontId="11" fillId="0" borderId="1" xfId="19" applyFont="1" applyBorder="1" applyAlignment="1">
      <alignment/>
      <protection/>
    </xf>
    <xf numFmtId="2" fontId="11" fillId="0" borderId="7" xfId="19" applyNumberFormat="1" applyFont="1" applyBorder="1">
      <alignment/>
      <protection/>
    </xf>
    <xf numFmtId="2" fontId="11" fillId="0" borderId="7" xfId="19" applyNumberFormat="1" applyFont="1" applyBorder="1" applyAlignment="1">
      <alignment/>
      <protection/>
    </xf>
    <xf numFmtId="0" fontId="9" fillId="0" borderId="11" xfId="19" applyFont="1" applyBorder="1">
      <alignment/>
      <protection/>
    </xf>
    <xf numFmtId="0" fontId="9" fillId="0" borderId="12" xfId="19" applyFont="1" applyBorder="1">
      <alignment/>
      <protection/>
    </xf>
    <xf numFmtId="0" fontId="11" fillId="0" borderId="13" xfId="19" applyFont="1" applyBorder="1" applyAlignment="1">
      <alignment/>
      <protection/>
    </xf>
    <xf numFmtId="0" fontId="9" fillId="0" borderId="9" xfId="19" applyFont="1" applyBorder="1" applyAlignment="1">
      <alignment horizontal="center"/>
      <protection/>
    </xf>
    <xf numFmtId="0" fontId="9" fillId="0" borderId="9" xfId="19" applyFont="1" applyBorder="1">
      <alignment/>
      <protection/>
    </xf>
    <xf numFmtId="2" fontId="5" fillId="0" borderId="1" xfId="19" applyNumberFormat="1" applyFont="1" applyBorder="1">
      <alignment/>
      <protection/>
    </xf>
    <xf numFmtId="2" fontId="7" fillId="0" borderId="1" xfId="19" applyNumberFormat="1" applyFont="1" applyBorder="1">
      <alignment/>
      <protection/>
    </xf>
    <xf numFmtId="0" fontId="2" fillId="0" borderId="0" xfId="18">
      <alignment/>
      <protection/>
    </xf>
    <xf numFmtId="0" fontId="13" fillId="0" borderId="0" xfId="19" applyFont="1">
      <alignment/>
      <protection/>
    </xf>
    <xf numFmtId="0" fontId="10" fillId="0" borderId="0" xfId="19" applyFont="1" applyBorder="1" applyAlignment="1">
      <alignment horizontal="left"/>
      <protection/>
    </xf>
    <xf numFmtId="3" fontId="7" fillId="0" borderId="7" xfId="19" applyNumberFormat="1" applyFont="1" applyBorder="1">
      <alignment/>
      <protection/>
    </xf>
    <xf numFmtId="2" fontId="8" fillId="0" borderId="1" xfId="19" applyNumberFormat="1" applyFont="1" applyBorder="1">
      <alignment/>
      <protection/>
    </xf>
    <xf numFmtId="0" fontId="9" fillId="0" borderId="8" xfId="19" applyFont="1" applyBorder="1" applyAlignment="1">
      <alignment horizontal="center" vertical="center"/>
      <protection/>
    </xf>
    <xf numFmtId="0" fontId="11" fillId="0" borderId="14" xfId="19" applyFont="1" applyBorder="1" applyAlignment="1">
      <alignment/>
      <protection/>
    </xf>
    <xf numFmtId="2" fontId="11" fillId="0" borderId="8" xfId="19" applyNumberFormat="1" applyFont="1" applyBorder="1">
      <alignment/>
      <protection/>
    </xf>
    <xf numFmtId="2" fontId="11" fillId="0" borderId="8" xfId="19" applyNumberFormat="1" applyFont="1" applyBorder="1" applyAlignment="1">
      <alignment/>
      <protection/>
    </xf>
    <xf numFmtId="0" fontId="11" fillId="0" borderId="2" xfId="19" applyFont="1" applyBorder="1" applyAlignment="1">
      <alignment/>
      <protection/>
    </xf>
    <xf numFmtId="2" fontId="6" fillId="0" borderId="7" xfId="19" applyNumberFormat="1" applyFont="1" applyBorder="1">
      <alignment/>
      <protection/>
    </xf>
    <xf numFmtId="2" fontId="8" fillId="0" borderId="7" xfId="19" applyNumberFormat="1" applyFont="1" applyBorder="1">
      <alignment/>
      <protection/>
    </xf>
    <xf numFmtId="0" fontId="10" fillId="0" borderId="2" xfId="19" applyFont="1" applyBorder="1" applyAlignment="1">
      <alignment horizontal="center" vertical="center" wrapText="1"/>
      <protection/>
    </xf>
    <xf numFmtId="0" fontId="10" fillId="0" borderId="14" xfId="19" applyFont="1" applyBorder="1" applyAlignment="1">
      <alignment horizontal="center" vertical="center" wrapText="1"/>
      <protection/>
    </xf>
    <xf numFmtId="0" fontId="10" fillId="0" borderId="15" xfId="19" applyFont="1" applyBorder="1" applyAlignment="1">
      <alignment horizontal="center" vertical="center" wrapText="1"/>
      <protection/>
    </xf>
    <xf numFmtId="0" fontId="9" fillId="0" borderId="8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9" fillId="0" borderId="13" xfId="19" applyFont="1" applyBorder="1" applyAlignment="1">
      <alignment horizontal="center" vertical="center"/>
      <protection/>
    </xf>
    <xf numFmtId="0" fontId="11" fillId="0" borderId="15" xfId="19" applyFont="1" applyBorder="1" applyAlignment="1">
      <alignment horizontal="center"/>
      <protection/>
    </xf>
    <xf numFmtId="0" fontId="11" fillId="0" borderId="9" xfId="19" applyFont="1" applyBorder="1" applyAlignment="1">
      <alignment horizontal="center"/>
      <protection/>
    </xf>
    <xf numFmtId="0" fontId="7" fillId="0" borderId="1" xfId="19" applyFont="1" applyBorder="1" applyAlignment="1">
      <alignment horizontal="center"/>
      <protection/>
    </xf>
    <xf numFmtId="0" fontId="5" fillId="0" borderId="1" xfId="19" applyFont="1" applyBorder="1" applyAlignment="1">
      <alignment horizontal="center"/>
      <protection/>
    </xf>
    <xf numFmtId="0" fontId="13" fillId="0" borderId="0" xfId="19" applyFont="1" applyBorder="1" applyAlignment="1">
      <alignment horizontal="left"/>
      <protection/>
    </xf>
    <xf numFmtId="0" fontId="5" fillId="0" borderId="16" xfId="19" applyFont="1" applyBorder="1" applyAlignment="1">
      <alignment horizontal="center"/>
      <protection/>
    </xf>
    <xf numFmtId="0" fontId="9" fillId="0" borderId="7" xfId="19" applyFont="1" applyBorder="1" applyAlignment="1">
      <alignment horizontal="center" vertical="center"/>
      <protection/>
    </xf>
    <xf numFmtId="0" fontId="11" fillId="0" borderId="13" xfId="19" applyFont="1" applyBorder="1" applyAlignment="1">
      <alignment horizontal="left" shrinkToFit="1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0" fillId="0" borderId="8" xfId="19" applyFont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Excel Built-in Normal" xfId="17"/>
    <cellStyle name="Normalny 2" xfId="18"/>
    <cellStyle name="Normalny_zal_Szczecin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RowColHeaders="0" tabSelected="1" workbookViewId="0" topLeftCell="E17">
      <selection activeCell="M63" sqref="M63"/>
    </sheetView>
  </sheetViews>
  <sheetFormatPr defaultColWidth="9.140625" defaultRowHeight="14.25" customHeight="1"/>
  <cols>
    <col min="1" max="1" width="2.7109375" style="1" customWidth="1"/>
    <col min="2" max="2" width="15.7109375" style="1" customWidth="1"/>
    <col min="3" max="3" width="10.8515625" style="1" customWidth="1"/>
    <col min="4" max="4" width="9.140625" style="1" customWidth="1"/>
    <col min="5" max="5" width="8.7109375" style="1" customWidth="1"/>
    <col min="6" max="6" width="8.8515625" style="1" customWidth="1"/>
    <col min="7" max="7" width="8.57421875" style="1" customWidth="1"/>
    <col min="8" max="8" width="8.140625" style="1" customWidth="1"/>
    <col min="9" max="9" width="7.421875" style="1" customWidth="1"/>
    <col min="10" max="10" width="7.57421875" style="1" customWidth="1"/>
    <col min="11" max="11" width="7.00390625" style="1" customWidth="1"/>
    <col min="12" max="12" width="8.57421875" style="1" customWidth="1"/>
    <col min="13" max="13" width="11.28125" style="1" customWidth="1"/>
    <col min="14" max="14" width="8.8515625" style="1" customWidth="1"/>
    <col min="15" max="16" width="7.421875" style="1" customWidth="1"/>
    <col min="17" max="17" width="10.140625" style="1" customWidth="1"/>
    <col min="18" max="16384" width="9.421875" style="1" customWidth="1"/>
  </cols>
  <sheetData>
    <row r="1" spans="1:17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4.25" customHeight="1">
      <c r="A3" s="72" t="s">
        <v>1</v>
      </c>
      <c r="B3" s="72" t="s">
        <v>2</v>
      </c>
      <c r="C3" s="73" t="s">
        <v>3</v>
      </c>
      <c r="D3" s="73" t="s">
        <v>4</v>
      </c>
      <c r="E3" s="73" t="s">
        <v>5</v>
      </c>
      <c r="F3" s="72" t="s">
        <v>6</v>
      </c>
      <c r="G3" s="72"/>
      <c r="H3" s="72" t="s">
        <v>7</v>
      </c>
      <c r="I3" s="72"/>
      <c r="J3" s="72"/>
      <c r="K3" s="72"/>
      <c r="L3" s="72"/>
      <c r="M3" s="72"/>
      <c r="N3" s="72"/>
      <c r="O3" s="72"/>
      <c r="P3" s="72"/>
      <c r="Q3" s="72"/>
    </row>
    <row r="4" spans="1:17" ht="14.25" customHeight="1">
      <c r="A4" s="72"/>
      <c r="B4" s="72"/>
      <c r="C4" s="73"/>
      <c r="D4" s="73"/>
      <c r="E4" s="73"/>
      <c r="F4" s="73" t="s">
        <v>8</v>
      </c>
      <c r="G4" s="73" t="s">
        <v>9</v>
      </c>
      <c r="H4" s="72" t="s">
        <v>10</v>
      </c>
      <c r="I4" s="72"/>
      <c r="J4" s="72"/>
      <c r="K4" s="72"/>
      <c r="L4" s="72"/>
      <c r="M4" s="72"/>
      <c r="N4" s="72"/>
      <c r="O4" s="72"/>
      <c r="P4" s="72"/>
      <c r="Q4" s="72"/>
    </row>
    <row r="5" spans="1:17" ht="14.25" customHeight="1">
      <c r="A5" s="72"/>
      <c r="B5" s="72"/>
      <c r="C5" s="73"/>
      <c r="D5" s="73"/>
      <c r="E5" s="73"/>
      <c r="F5" s="73"/>
      <c r="G5" s="73"/>
      <c r="H5" s="73" t="s">
        <v>11</v>
      </c>
      <c r="I5" s="72" t="s">
        <v>12</v>
      </c>
      <c r="J5" s="72"/>
      <c r="K5" s="72"/>
      <c r="L5" s="72"/>
      <c r="M5" s="72"/>
      <c r="N5" s="72"/>
      <c r="O5" s="72"/>
      <c r="P5" s="72"/>
      <c r="Q5" s="72"/>
    </row>
    <row r="6" spans="1:17" ht="14.25" customHeight="1">
      <c r="A6" s="72"/>
      <c r="B6" s="72"/>
      <c r="C6" s="73"/>
      <c r="D6" s="73"/>
      <c r="E6" s="73"/>
      <c r="F6" s="73"/>
      <c r="G6" s="73"/>
      <c r="H6" s="73"/>
      <c r="I6" s="72" t="s">
        <v>13</v>
      </c>
      <c r="J6" s="72"/>
      <c r="K6" s="72"/>
      <c r="L6" s="72"/>
      <c r="M6" s="72" t="s">
        <v>14</v>
      </c>
      <c r="N6" s="72"/>
      <c r="O6" s="72"/>
      <c r="P6" s="72"/>
      <c r="Q6" s="72"/>
    </row>
    <row r="7" spans="1:17" ht="14.25" customHeight="1">
      <c r="A7" s="72"/>
      <c r="B7" s="72"/>
      <c r="C7" s="73"/>
      <c r="D7" s="73"/>
      <c r="E7" s="73"/>
      <c r="F7" s="73"/>
      <c r="G7" s="73"/>
      <c r="H7" s="73"/>
      <c r="I7" s="73" t="s">
        <v>15</v>
      </c>
      <c r="J7" s="72" t="s">
        <v>16</v>
      </c>
      <c r="K7" s="72"/>
      <c r="L7" s="72"/>
      <c r="M7" s="73" t="s">
        <v>17</v>
      </c>
      <c r="N7" s="73" t="s">
        <v>16</v>
      </c>
      <c r="O7" s="73"/>
      <c r="P7" s="73"/>
      <c r="Q7" s="73"/>
    </row>
    <row r="8" spans="1:17" ht="67.5" customHeight="1">
      <c r="A8" s="72"/>
      <c r="B8" s="72"/>
      <c r="C8" s="73"/>
      <c r="D8" s="73"/>
      <c r="E8" s="73"/>
      <c r="F8" s="73"/>
      <c r="G8" s="73"/>
      <c r="H8" s="73"/>
      <c r="I8" s="73"/>
      <c r="J8" s="4" t="s">
        <v>18</v>
      </c>
      <c r="K8" s="4" t="s">
        <v>19</v>
      </c>
      <c r="L8" s="4" t="s">
        <v>20</v>
      </c>
      <c r="M8" s="73"/>
      <c r="N8" s="4" t="s">
        <v>21</v>
      </c>
      <c r="O8" s="4" t="s">
        <v>18</v>
      </c>
      <c r="P8" s="4" t="s">
        <v>19</v>
      </c>
      <c r="Q8" s="4" t="s">
        <v>22</v>
      </c>
    </row>
    <row r="9" spans="1:17" ht="15.75" customHeight="1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17" ht="22.5" customHeight="1">
      <c r="A10" s="7">
        <v>1</v>
      </c>
      <c r="B10" s="8" t="s">
        <v>23</v>
      </c>
      <c r="C10" s="67" t="s">
        <v>24</v>
      </c>
      <c r="D10" s="67"/>
      <c r="E10" s="9">
        <f>SUM(E15+E23)</f>
        <v>3770288.8</v>
      </c>
      <c r="F10" s="9">
        <f>SUM(F15+F23)</f>
        <v>1493018.8</v>
      </c>
      <c r="G10" s="9">
        <f>SUM(G15+G23)</f>
        <v>2277270</v>
      </c>
      <c r="H10" s="10">
        <f>SUM(I10+M10)</f>
        <v>3834014</v>
      </c>
      <c r="I10" s="10">
        <v>1436510</v>
      </c>
      <c r="J10" s="9">
        <f>SUM(J15+J23)</f>
        <v>689605</v>
      </c>
      <c r="K10" s="11">
        <f>SUM(K15+K23)</f>
        <v>0</v>
      </c>
      <c r="L10" s="11">
        <f>SUM(L15+L23)</f>
        <v>803414</v>
      </c>
      <c r="M10" s="11">
        <v>2397504</v>
      </c>
      <c r="N10" s="9">
        <v>2397504</v>
      </c>
      <c r="O10" s="11">
        <v>0</v>
      </c>
      <c r="P10" s="11">
        <v>0</v>
      </c>
      <c r="Q10" s="12">
        <v>0</v>
      </c>
    </row>
    <row r="11" spans="1:17" ht="12" customHeight="1">
      <c r="A11" s="68" t="s">
        <v>54</v>
      </c>
      <c r="B11" s="13" t="s">
        <v>26</v>
      </c>
      <c r="C11" s="70" t="s">
        <v>27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2" customHeight="1">
      <c r="A12" s="68"/>
      <c r="B12" s="13" t="s">
        <v>28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12" customHeight="1">
      <c r="A13" s="68"/>
      <c r="B13" s="13" t="s">
        <v>29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10.5" customHeight="1">
      <c r="A14" s="68"/>
      <c r="B14" s="13" t="s">
        <v>30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ht="15.75" customHeight="1">
      <c r="A15" s="68"/>
      <c r="B15" s="13" t="s">
        <v>31</v>
      </c>
      <c r="C15" s="14"/>
      <c r="D15" s="15" t="s">
        <v>32</v>
      </c>
      <c r="E15" s="16">
        <f aca="true" t="shared" si="0" ref="E15:Q15">SUM(E16:E19)</f>
        <v>3770288.8</v>
      </c>
      <c r="F15" s="16">
        <f t="shared" si="0"/>
        <v>1493018.8</v>
      </c>
      <c r="G15" s="16">
        <f t="shared" si="0"/>
        <v>2277270</v>
      </c>
      <c r="H15" s="16">
        <f t="shared" si="0"/>
        <v>3770289</v>
      </c>
      <c r="I15" s="47">
        <f t="shared" si="0"/>
        <v>1493019</v>
      </c>
      <c r="J15" s="16">
        <f t="shared" si="0"/>
        <v>689605</v>
      </c>
      <c r="K15" s="16">
        <f t="shared" si="0"/>
        <v>0</v>
      </c>
      <c r="L15" s="16">
        <f t="shared" si="0"/>
        <v>803414</v>
      </c>
      <c r="M15" s="16">
        <f t="shared" si="0"/>
        <v>2277270</v>
      </c>
      <c r="N15" s="16">
        <f t="shared" si="0"/>
        <v>2277270</v>
      </c>
      <c r="O15" s="16">
        <f t="shared" si="0"/>
        <v>0</v>
      </c>
      <c r="P15" s="16">
        <f t="shared" si="0"/>
        <v>0</v>
      </c>
      <c r="Q15" s="16">
        <f t="shared" si="0"/>
        <v>0</v>
      </c>
    </row>
    <row r="16" spans="1:17" ht="13.5" customHeight="1">
      <c r="A16" s="68"/>
      <c r="B16" s="13" t="s">
        <v>33</v>
      </c>
      <c r="C16" s="17"/>
      <c r="D16" s="18"/>
      <c r="E16" s="14">
        <f>SUM(F16,G16)</f>
        <v>65928.8</v>
      </c>
      <c r="F16" s="14">
        <v>65928.8</v>
      </c>
      <c r="G16" s="14">
        <v>0</v>
      </c>
      <c r="H16" s="14">
        <f>SUM(I16+M16)</f>
        <v>65929</v>
      </c>
      <c r="I16" s="14">
        <f>SUM(K16+J16+L16)</f>
        <v>65929</v>
      </c>
      <c r="J16" s="17"/>
      <c r="K16" s="17">
        <v>0</v>
      </c>
      <c r="L16" s="17">
        <v>65929</v>
      </c>
      <c r="M16" s="17">
        <f>SUM(N16+O16+P16+Q16)</f>
        <v>0</v>
      </c>
      <c r="N16" s="17">
        <v>0</v>
      </c>
      <c r="O16" s="17">
        <v>0</v>
      </c>
      <c r="P16" s="17">
        <v>0</v>
      </c>
      <c r="Q16" s="17">
        <v>0</v>
      </c>
    </row>
    <row r="17" spans="1:17" ht="16.5" customHeight="1">
      <c r="A17" s="68"/>
      <c r="B17" s="13" t="s">
        <v>10</v>
      </c>
      <c r="C17" s="17"/>
      <c r="D17" s="17"/>
      <c r="E17" s="14">
        <f>SUM(F17,G17)</f>
        <v>1943156</v>
      </c>
      <c r="F17" s="14">
        <v>748594</v>
      </c>
      <c r="G17" s="14">
        <v>1194562</v>
      </c>
      <c r="H17" s="14">
        <f>SUM(I17+M17)</f>
        <v>1943156</v>
      </c>
      <c r="I17" s="14">
        <f>SUM(K17+J17+L17)</f>
        <v>748594</v>
      </c>
      <c r="J17" s="17">
        <v>689605</v>
      </c>
      <c r="K17" s="17">
        <v>0</v>
      </c>
      <c r="L17" s="17">
        <v>58989</v>
      </c>
      <c r="M17" s="17">
        <f>SUM(N17+O17+P17+Q17)</f>
        <v>1194562</v>
      </c>
      <c r="N17" s="17">
        <v>1194562</v>
      </c>
      <c r="O17" s="17">
        <v>0</v>
      </c>
      <c r="P17" s="17">
        <v>0</v>
      </c>
      <c r="Q17" s="17"/>
    </row>
    <row r="18" spans="1:17" ht="12.75" customHeight="1">
      <c r="A18" s="68"/>
      <c r="B18" s="13" t="s">
        <v>34</v>
      </c>
      <c r="C18" s="17"/>
      <c r="D18" s="17"/>
      <c r="E18" s="14">
        <f>SUM(F18,G18)</f>
        <v>1761204</v>
      </c>
      <c r="F18" s="19">
        <v>678496</v>
      </c>
      <c r="G18" s="19">
        <v>1082708</v>
      </c>
      <c r="H18" s="14">
        <f>SUM(I18+M18)</f>
        <v>1761204</v>
      </c>
      <c r="I18" s="14">
        <f>SUM(K18+J18+L18)</f>
        <v>678496</v>
      </c>
      <c r="J18" s="20">
        <v>0</v>
      </c>
      <c r="K18" s="20">
        <v>0</v>
      </c>
      <c r="L18" s="19">
        <v>678496</v>
      </c>
      <c r="M18" s="17">
        <f>SUM(N18+O18+P18+Q18)</f>
        <v>1082708</v>
      </c>
      <c r="N18" s="17">
        <v>1082708</v>
      </c>
      <c r="O18" s="20">
        <v>0</v>
      </c>
      <c r="P18" s="20">
        <v>0</v>
      </c>
      <c r="Q18" s="19">
        <v>0</v>
      </c>
    </row>
    <row r="19" spans="1:17" ht="11.25" customHeight="1">
      <c r="A19" s="68"/>
      <c r="B19" s="13" t="s">
        <v>35</v>
      </c>
      <c r="C19" s="17"/>
      <c r="D19" s="17"/>
      <c r="E19" s="14">
        <f>SUM(F19,G19)</f>
        <v>0</v>
      </c>
      <c r="F19" s="14">
        <v>0</v>
      </c>
      <c r="G19" s="14">
        <v>0</v>
      </c>
      <c r="H19" s="17">
        <f>I19+M19</f>
        <v>0</v>
      </c>
      <c r="I19" s="14">
        <f>SUM(K19+J19+L19)</f>
        <v>0</v>
      </c>
      <c r="J19" s="17">
        <v>0</v>
      </c>
      <c r="K19" s="17">
        <v>0</v>
      </c>
      <c r="L19" s="17">
        <v>0</v>
      </c>
      <c r="M19" s="17">
        <f>SUM(N19+O19+P19+Q19)</f>
        <v>0</v>
      </c>
      <c r="N19" s="17">
        <v>0</v>
      </c>
      <c r="O19" s="17">
        <v>0</v>
      </c>
      <c r="P19" s="17">
        <v>0</v>
      </c>
      <c r="Q19" s="17">
        <v>0</v>
      </c>
    </row>
    <row r="20" spans="1:17" ht="15" customHeight="1">
      <c r="A20" s="68" t="s">
        <v>25</v>
      </c>
      <c r="B20" s="13" t="s">
        <v>26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10.5" customHeight="1">
      <c r="A21" s="68"/>
      <c r="B21" s="13" t="s">
        <v>28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10.5" customHeight="1">
      <c r="A22" s="68"/>
      <c r="B22" s="13" t="s">
        <v>29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ht="14.25" customHeight="1">
      <c r="A23" s="68"/>
      <c r="B23" s="13" t="s">
        <v>31</v>
      </c>
      <c r="C23" s="14"/>
      <c r="D23" s="14"/>
      <c r="E23" s="16">
        <f aca="true" t="shared" si="1" ref="E23:Q23">SUM(E24:E27)</f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>
        <f t="shared" si="1"/>
        <v>0</v>
      </c>
      <c r="Q23" s="16">
        <f t="shared" si="1"/>
        <v>0</v>
      </c>
    </row>
    <row r="24" spans="1:17" ht="14.25" customHeight="1">
      <c r="A24" s="68"/>
      <c r="B24" s="13" t="s">
        <v>33</v>
      </c>
      <c r="C24" s="17"/>
      <c r="D24" s="17"/>
      <c r="E24" s="14">
        <f>SUM(F24,G24)</f>
        <v>0</v>
      </c>
      <c r="F24" s="14"/>
      <c r="G24" s="14">
        <v>0</v>
      </c>
      <c r="H24" s="17">
        <f>I24+M24</f>
        <v>0</v>
      </c>
      <c r="I24" s="14">
        <f>SUM(K24+J24+L24)</f>
        <v>0</v>
      </c>
      <c r="J24" s="17">
        <v>0</v>
      </c>
      <c r="K24" s="17">
        <v>0</v>
      </c>
      <c r="L24" s="14">
        <v>0</v>
      </c>
      <c r="M24" s="20">
        <f>SUM(N24+O24+P24+Q24)</f>
        <v>0</v>
      </c>
      <c r="N24" s="17">
        <v>0</v>
      </c>
      <c r="O24" s="17">
        <v>0</v>
      </c>
      <c r="P24" s="17">
        <v>0</v>
      </c>
      <c r="Q24" s="17">
        <v>0</v>
      </c>
    </row>
    <row r="25" spans="1:17" ht="14.25" customHeight="1">
      <c r="A25" s="68"/>
      <c r="B25" s="13" t="s">
        <v>10</v>
      </c>
      <c r="C25" s="17"/>
      <c r="D25" s="17"/>
      <c r="E25" s="14">
        <f>SUM(F25,G25)</f>
        <v>0</v>
      </c>
      <c r="F25" s="19"/>
      <c r="G25" s="19"/>
      <c r="H25" s="17">
        <f>I25+M25</f>
        <v>0</v>
      </c>
      <c r="I25" s="14">
        <f>SUM(K25+J25+L25)</f>
        <v>0</v>
      </c>
      <c r="J25" s="20">
        <v>0</v>
      </c>
      <c r="K25" s="20">
        <v>0</v>
      </c>
      <c r="L25" s="19"/>
      <c r="M25" s="20">
        <f>SUM(N25+O25+P25+Q25)</f>
        <v>0</v>
      </c>
      <c r="N25" s="20">
        <v>0</v>
      </c>
      <c r="O25" s="20">
        <v>0</v>
      </c>
      <c r="P25" s="20">
        <v>0</v>
      </c>
      <c r="Q25" s="19"/>
    </row>
    <row r="26" spans="1:17" ht="14.25" customHeight="1">
      <c r="A26" s="68"/>
      <c r="B26" s="21" t="s">
        <v>34</v>
      </c>
      <c r="C26" s="22"/>
      <c r="D26" s="22"/>
      <c r="E26" s="23">
        <f>SUM(F26,G26)</f>
        <v>0</v>
      </c>
      <c r="F26" s="23">
        <f>I26</f>
        <v>0</v>
      </c>
      <c r="G26" s="23">
        <f>M26</f>
        <v>0</v>
      </c>
      <c r="H26" s="24">
        <f>I26+M26</f>
        <v>0</v>
      </c>
      <c r="I26" s="23">
        <f>SUM(K26+J26+L26)</f>
        <v>0</v>
      </c>
      <c r="J26" s="24">
        <v>0</v>
      </c>
      <c r="K26" s="24"/>
      <c r="L26" s="24">
        <v>0</v>
      </c>
      <c r="M26" s="20">
        <f>SUM(N26+O26+P26+Q26)</f>
        <v>0</v>
      </c>
      <c r="N26" s="24">
        <v>0</v>
      </c>
      <c r="O26" s="24">
        <v>0</v>
      </c>
      <c r="P26" s="24">
        <v>0</v>
      </c>
      <c r="Q26" s="24">
        <v>0</v>
      </c>
    </row>
    <row r="27" spans="1:17" ht="12.75" customHeight="1">
      <c r="A27" s="68"/>
      <c r="B27" s="25" t="s">
        <v>35</v>
      </c>
      <c r="C27" s="26"/>
      <c r="D27" s="26"/>
      <c r="E27" s="27">
        <f>SUM(F27,G27)</f>
        <v>0</v>
      </c>
      <c r="F27" s="27">
        <f>I27</f>
        <v>0</v>
      </c>
      <c r="G27" s="27">
        <f>M27</f>
        <v>0</v>
      </c>
      <c r="H27" s="26">
        <f>I27+M27</f>
        <v>0</v>
      </c>
      <c r="I27" s="28">
        <f>SUM(K27+J27+L27)</f>
        <v>0</v>
      </c>
      <c r="J27" s="26">
        <v>0</v>
      </c>
      <c r="K27" s="26">
        <v>0</v>
      </c>
      <c r="L27" s="26">
        <v>0</v>
      </c>
      <c r="M27" s="20">
        <f>SUM(N27+O27+P27+Q27)</f>
        <v>0</v>
      </c>
      <c r="N27" s="26">
        <v>0</v>
      </c>
      <c r="O27" s="26">
        <v>0</v>
      </c>
      <c r="P27" s="26">
        <v>0</v>
      </c>
      <c r="Q27" s="26">
        <v>0</v>
      </c>
    </row>
    <row r="28" spans="1:17" ht="15" customHeight="1">
      <c r="A28" s="29">
        <v>2</v>
      </c>
      <c r="B28" s="30" t="s">
        <v>36</v>
      </c>
      <c r="C28" s="67" t="s">
        <v>24</v>
      </c>
      <c r="D28" s="67"/>
      <c r="E28" s="10">
        <f>SUM(E33,E42,E51,E60)</f>
        <v>2263390.5</v>
      </c>
      <c r="F28" s="10">
        <f aca="true" t="shared" si="2" ref="F28:Q28">SUM(F33,F42,F51,F60)</f>
        <v>339508.57</v>
      </c>
      <c r="G28" s="10">
        <f t="shared" si="2"/>
        <v>1923881.9300000002</v>
      </c>
      <c r="H28" s="10">
        <f t="shared" si="2"/>
        <v>2080924.5</v>
      </c>
      <c r="I28" s="10">
        <f t="shared" si="2"/>
        <v>312138.67</v>
      </c>
      <c r="J28" s="10">
        <f t="shared" si="2"/>
        <v>0</v>
      </c>
      <c r="K28" s="10">
        <f t="shared" si="2"/>
        <v>0</v>
      </c>
      <c r="L28" s="10">
        <f t="shared" si="2"/>
        <v>312138.67</v>
      </c>
      <c r="M28" s="10">
        <f t="shared" si="2"/>
        <v>1768785.83</v>
      </c>
      <c r="N28" s="10">
        <f t="shared" si="2"/>
        <v>0</v>
      </c>
      <c r="O28" s="10">
        <f t="shared" si="2"/>
        <v>0</v>
      </c>
      <c r="P28" s="10">
        <f t="shared" si="2"/>
        <v>0</v>
      </c>
      <c r="Q28" s="10">
        <f t="shared" si="2"/>
        <v>1768785.83</v>
      </c>
    </row>
    <row r="29" spans="1:17" ht="14.25" customHeight="1">
      <c r="A29" s="68" t="s">
        <v>37</v>
      </c>
      <c r="B29" s="25" t="s">
        <v>26</v>
      </c>
      <c r="C29" s="57" t="s">
        <v>38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14.25" customHeight="1">
      <c r="A30" s="68"/>
      <c r="B30" s="25" t="s">
        <v>28</v>
      </c>
      <c r="C30" s="57" t="s">
        <v>39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ht="14.25" customHeight="1">
      <c r="A31" s="68"/>
      <c r="B31" s="25" t="s">
        <v>29</v>
      </c>
      <c r="C31" s="57" t="s">
        <v>40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4.25" customHeight="1">
      <c r="A32" s="68"/>
      <c r="B32" s="25" t="s">
        <v>30</v>
      </c>
      <c r="C32" s="57" t="s">
        <v>41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4.25" customHeight="1">
      <c r="A33" s="68"/>
      <c r="B33" s="31" t="s">
        <v>31</v>
      </c>
      <c r="C33" s="32"/>
      <c r="D33" s="32" t="s">
        <v>42</v>
      </c>
      <c r="E33" s="33">
        <f aca="true" t="shared" si="3" ref="E33:Q33">SUM(E34:E37)</f>
        <v>451963</v>
      </c>
      <c r="F33" s="33">
        <f t="shared" si="3"/>
        <v>67794.45000000001</v>
      </c>
      <c r="G33" s="33">
        <f t="shared" si="3"/>
        <v>384168.55000000005</v>
      </c>
      <c r="H33" s="33">
        <f t="shared" si="3"/>
        <v>269497</v>
      </c>
      <c r="I33" s="33">
        <f t="shared" si="3"/>
        <v>40424.55</v>
      </c>
      <c r="J33" s="33">
        <f t="shared" si="3"/>
        <v>0</v>
      </c>
      <c r="K33" s="33">
        <f t="shared" si="3"/>
        <v>0</v>
      </c>
      <c r="L33" s="33">
        <f t="shared" si="3"/>
        <v>40424.55</v>
      </c>
      <c r="M33" s="33">
        <f t="shared" si="3"/>
        <v>229072.45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33">
        <f t="shared" si="3"/>
        <v>229072.45</v>
      </c>
    </row>
    <row r="34" spans="1:17" ht="14.25" customHeight="1">
      <c r="A34" s="68"/>
      <c r="B34" s="31" t="s">
        <v>33</v>
      </c>
      <c r="C34" s="34"/>
      <c r="D34" s="34"/>
      <c r="E34" s="35">
        <f>SUM(F34,G34)</f>
        <v>182466</v>
      </c>
      <c r="F34" s="35">
        <v>27369.9</v>
      </c>
      <c r="G34" s="35">
        <v>155096.1</v>
      </c>
      <c r="H34" s="36">
        <f>I34+M34</f>
        <v>0</v>
      </c>
      <c r="I34" s="35">
        <v>0</v>
      </c>
      <c r="J34" s="36">
        <v>0</v>
      </c>
      <c r="K34" s="36">
        <v>0</v>
      </c>
      <c r="L34" s="35">
        <v>0</v>
      </c>
      <c r="M34" s="36">
        <f>SUM(N34+O34+P34+Q34)</f>
        <v>0</v>
      </c>
      <c r="N34" s="36">
        <v>0</v>
      </c>
      <c r="O34" s="36">
        <v>0</v>
      </c>
      <c r="P34" s="36">
        <v>0</v>
      </c>
      <c r="Q34" s="35">
        <v>0</v>
      </c>
    </row>
    <row r="35" spans="1:17" ht="14.25" customHeight="1">
      <c r="A35" s="68"/>
      <c r="B35" s="37" t="s">
        <v>10</v>
      </c>
      <c r="C35" s="34"/>
      <c r="D35" s="34"/>
      <c r="E35" s="35">
        <f>SUM(F35,G35)</f>
        <v>269497</v>
      </c>
      <c r="F35" s="35">
        <v>40424.55</v>
      </c>
      <c r="G35" s="35">
        <v>229072.45</v>
      </c>
      <c r="H35" s="36">
        <f>I35+M35</f>
        <v>269497</v>
      </c>
      <c r="I35" s="35">
        <f>SUM(K35+J35+L35)</f>
        <v>40424.55</v>
      </c>
      <c r="J35" s="36">
        <v>0</v>
      </c>
      <c r="K35" s="36">
        <v>0</v>
      </c>
      <c r="L35" s="35">
        <v>40424.55</v>
      </c>
      <c r="M35" s="36">
        <f>SUM(N35+O35+P35+Q35)</f>
        <v>229072.45</v>
      </c>
      <c r="N35" s="36">
        <v>0</v>
      </c>
      <c r="O35" s="36">
        <v>0</v>
      </c>
      <c r="P35" s="36">
        <v>0</v>
      </c>
      <c r="Q35" s="35">
        <v>229072.45</v>
      </c>
    </row>
    <row r="36" spans="1:17" ht="14.25" customHeight="1">
      <c r="A36" s="68"/>
      <c r="B36" s="38" t="s">
        <v>34</v>
      </c>
      <c r="C36" s="34"/>
      <c r="D36" s="34"/>
      <c r="E36" s="35"/>
      <c r="F36" s="35"/>
      <c r="G36" s="35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4.25" customHeight="1">
      <c r="A37" s="68"/>
      <c r="B37" s="13" t="s">
        <v>35</v>
      </c>
      <c r="C37" s="39"/>
      <c r="D37" s="39"/>
      <c r="E37" s="15"/>
      <c r="F37" s="15"/>
      <c r="G37" s="15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4.25" customHeight="1">
      <c r="A38" s="68" t="s">
        <v>55</v>
      </c>
      <c r="B38" s="25" t="s">
        <v>26</v>
      </c>
      <c r="C38" s="57" t="s">
        <v>43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4.25" customHeight="1">
      <c r="A39" s="68"/>
      <c r="B39" s="25" t="s">
        <v>28</v>
      </c>
      <c r="C39" s="57" t="s">
        <v>39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14.25" customHeight="1">
      <c r="A40" s="68"/>
      <c r="B40" s="25" t="s">
        <v>29</v>
      </c>
      <c r="C40" s="57" t="s">
        <v>40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4.25" customHeight="1">
      <c r="A41" s="68"/>
      <c r="B41" s="25" t="s">
        <v>30</v>
      </c>
      <c r="C41" s="57" t="s">
        <v>41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14.25" customHeight="1">
      <c r="A42" s="68"/>
      <c r="B42" s="31" t="s">
        <v>31</v>
      </c>
      <c r="C42" s="32"/>
      <c r="D42" s="32" t="s">
        <v>50</v>
      </c>
      <c r="E42" s="33">
        <f aca="true" t="shared" si="4" ref="E42:Q42">SUM(E43:E46)</f>
        <v>465230</v>
      </c>
      <c r="F42" s="33">
        <f t="shared" si="4"/>
        <v>69784.5</v>
      </c>
      <c r="G42" s="33">
        <f t="shared" si="4"/>
        <v>395445.5</v>
      </c>
      <c r="H42" s="33">
        <f t="shared" si="4"/>
        <v>465230</v>
      </c>
      <c r="I42" s="33">
        <f t="shared" si="4"/>
        <v>69784.5</v>
      </c>
      <c r="J42" s="33">
        <f t="shared" si="4"/>
        <v>0</v>
      </c>
      <c r="K42" s="33">
        <f t="shared" si="4"/>
        <v>0</v>
      </c>
      <c r="L42" s="33">
        <f t="shared" si="4"/>
        <v>69784.5</v>
      </c>
      <c r="M42" s="33">
        <f t="shared" si="4"/>
        <v>395445.5</v>
      </c>
      <c r="N42" s="33">
        <f t="shared" si="4"/>
        <v>0</v>
      </c>
      <c r="O42" s="33">
        <f t="shared" si="4"/>
        <v>0</v>
      </c>
      <c r="P42" s="33">
        <f t="shared" si="4"/>
        <v>0</v>
      </c>
      <c r="Q42" s="33">
        <f t="shared" si="4"/>
        <v>395445.5</v>
      </c>
    </row>
    <row r="43" spans="1:17" ht="14.25" customHeight="1">
      <c r="A43" s="68"/>
      <c r="B43" s="31" t="s">
        <v>33</v>
      </c>
      <c r="C43" s="34"/>
      <c r="D43" s="34"/>
      <c r="E43" s="35">
        <f>SUM(F43,G43)</f>
        <v>0</v>
      </c>
      <c r="F43" s="35"/>
      <c r="G43" s="35"/>
      <c r="H43" s="36">
        <f>I43+M43</f>
        <v>0</v>
      </c>
      <c r="I43" s="35">
        <v>0</v>
      </c>
      <c r="J43" s="36">
        <v>0</v>
      </c>
      <c r="K43" s="36">
        <v>0</v>
      </c>
      <c r="L43" s="35">
        <v>0</v>
      </c>
      <c r="M43" s="36">
        <f>SUM(N43+O43+P43+Q43)</f>
        <v>0</v>
      </c>
      <c r="N43" s="36">
        <v>0</v>
      </c>
      <c r="O43" s="36">
        <v>0</v>
      </c>
      <c r="P43" s="36">
        <v>0</v>
      </c>
      <c r="Q43" s="35">
        <v>0</v>
      </c>
    </row>
    <row r="44" spans="1:17" ht="14.25" customHeight="1">
      <c r="A44" s="68"/>
      <c r="B44" s="37" t="s">
        <v>10</v>
      </c>
      <c r="C44" s="34"/>
      <c r="D44" s="34"/>
      <c r="E44" s="35">
        <f>SUM(F44,G44)</f>
        <v>465230</v>
      </c>
      <c r="F44" s="35">
        <v>69784.5</v>
      </c>
      <c r="G44" s="35">
        <v>395445.5</v>
      </c>
      <c r="H44" s="36">
        <f>I44+M44</f>
        <v>465230</v>
      </c>
      <c r="I44" s="35">
        <f>SUM(K44+J44+L44)</f>
        <v>69784.5</v>
      </c>
      <c r="J44" s="36">
        <v>0</v>
      </c>
      <c r="K44" s="36">
        <v>0</v>
      </c>
      <c r="L44" s="35">
        <v>69784.5</v>
      </c>
      <c r="M44" s="36">
        <f>SUM(N44+O44+P44+Q44)</f>
        <v>395445.5</v>
      </c>
      <c r="N44" s="36">
        <v>0</v>
      </c>
      <c r="O44" s="36">
        <v>0</v>
      </c>
      <c r="P44" s="36">
        <v>0</v>
      </c>
      <c r="Q44" s="35">
        <v>395445.5</v>
      </c>
    </row>
    <row r="45" spans="1:17" ht="14.25" customHeight="1">
      <c r="A45" s="68"/>
      <c r="B45" s="38" t="s">
        <v>34</v>
      </c>
      <c r="C45" s="34"/>
      <c r="D45" s="34"/>
      <c r="E45" s="35"/>
      <c r="F45" s="35"/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4.25" customHeight="1">
      <c r="A46" s="68"/>
      <c r="B46" s="13" t="s">
        <v>35</v>
      </c>
      <c r="C46" s="69" t="s">
        <v>44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4.25" customHeight="1">
      <c r="A47" s="68" t="s">
        <v>56</v>
      </c>
      <c r="B47" s="13" t="s">
        <v>26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4.25" customHeight="1">
      <c r="A48" s="68"/>
      <c r="B48" s="13" t="s">
        <v>28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4.25" customHeight="1">
      <c r="A49" s="68"/>
      <c r="B49" s="13" t="s">
        <v>29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4.25" customHeight="1">
      <c r="A50" s="68"/>
      <c r="B50" s="13" t="s">
        <v>30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4.25" customHeight="1">
      <c r="A51" s="68"/>
      <c r="B51" s="31" t="s">
        <v>31</v>
      </c>
      <c r="C51" s="32"/>
      <c r="D51" s="32" t="s">
        <v>45</v>
      </c>
      <c r="E51" s="33">
        <f aca="true" t="shared" si="5" ref="E51:Q51">SUM(E52:E55)</f>
        <v>88197.5</v>
      </c>
      <c r="F51" s="33">
        <f t="shared" si="5"/>
        <v>13229.62</v>
      </c>
      <c r="G51" s="33">
        <f t="shared" si="5"/>
        <v>74967.88</v>
      </c>
      <c r="H51" s="33">
        <f t="shared" si="5"/>
        <v>88197.5</v>
      </c>
      <c r="I51" s="33">
        <f t="shared" si="5"/>
        <v>13229.62</v>
      </c>
      <c r="J51" s="33">
        <f t="shared" si="5"/>
        <v>0</v>
      </c>
      <c r="K51" s="33">
        <f t="shared" si="5"/>
        <v>0</v>
      </c>
      <c r="L51" s="33">
        <f t="shared" si="5"/>
        <v>13229.62</v>
      </c>
      <c r="M51" s="33">
        <f t="shared" si="5"/>
        <v>74967.88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74967.88</v>
      </c>
    </row>
    <row r="52" spans="1:18" ht="14.25" customHeight="1">
      <c r="A52" s="68"/>
      <c r="B52" s="31" t="s">
        <v>33</v>
      </c>
      <c r="C52" s="34"/>
      <c r="D52" s="34"/>
      <c r="E52" s="35">
        <f>SUM(F52,G52)</f>
        <v>0</v>
      </c>
      <c r="F52" s="35">
        <f>SUM(G52,H52)</f>
        <v>0</v>
      </c>
      <c r="G52" s="35"/>
      <c r="H52" s="35"/>
      <c r="I52" s="36">
        <f>J52+N52</f>
        <v>0</v>
      </c>
      <c r="J52" s="35">
        <v>0</v>
      </c>
      <c r="K52" s="36">
        <v>0</v>
      </c>
      <c r="L52" s="36">
        <v>0</v>
      </c>
      <c r="M52" s="35">
        <v>0</v>
      </c>
      <c r="N52" s="36">
        <f>SUM(O52+P52+Q52+R52)</f>
        <v>0</v>
      </c>
      <c r="O52" s="36">
        <v>0</v>
      </c>
      <c r="P52" s="36">
        <v>0</v>
      </c>
      <c r="Q52" s="36">
        <v>0</v>
      </c>
      <c r="R52" s="35">
        <v>0</v>
      </c>
    </row>
    <row r="53" spans="1:17" ht="14.25" customHeight="1">
      <c r="A53" s="68"/>
      <c r="B53" s="37" t="s">
        <v>10</v>
      </c>
      <c r="C53" s="34"/>
      <c r="D53" s="34"/>
      <c r="E53" s="35">
        <f>SUM(F53,G53)</f>
        <v>88197.5</v>
      </c>
      <c r="F53" s="35">
        <v>13229.62</v>
      </c>
      <c r="G53" s="35">
        <v>74967.88</v>
      </c>
      <c r="H53" s="36">
        <f>I53+M53</f>
        <v>88197.5</v>
      </c>
      <c r="I53" s="35">
        <f>SUM(K53+J53+L53)</f>
        <v>13229.62</v>
      </c>
      <c r="J53" s="36">
        <v>0</v>
      </c>
      <c r="K53" s="36">
        <v>0</v>
      </c>
      <c r="L53" s="35">
        <v>13229.62</v>
      </c>
      <c r="M53" s="36">
        <f>SUM(N53+O53+P53+Q53)</f>
        <v>74967.88</v>
      </c>
      <c r="N53" s="36">
        <v>0</v>
      </c>
      <c r="O53" s="36">
        <v>0</v>
      </c>
      <c r="P53" s="36">
        <v>0</v>
      </c>
      <c r="Q53" s="35">
        <v>74967.88</v>
      </c>
    </row>
    <row r="54" spans="1:17" ht="14.25" customHeight="1">
      <c r="A54" s="68"/>
      <c r="B54" s="13"/>
      <c r="C54" s="39"/>
      <c r="D54" s="39"/>
      <c r="E54" s="35"/>
      <c r="F54" s="35"/>
      <c r="G54" s="35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4.25" customHeight="1">
      <c r="A55" s="68"/>
      <c r="B55" s="13"/>
      <c r="C55" s="50"/>
      <c r="D55" s="50"/>
      <c r="E55" s="51"/>
      <c r="F55" s="51"/>
      <c r="G55" s="51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 customHeight="1">
      <c r="A56" s="59" t="s">
        <v>57</v>
      </c>
      <c r="B56" s="25" t="s">
        <v>26</v>
      </c>
      <c r="C56" s="56" t="s">
        <v>51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14.25" customHeight="1">
      <c r="A57" s="60"/>
      <c r="B57" s="25" t="s">
        <v>28</v>
      </c>
      <c r="C57" s="57" t="s">
        <v>39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ht="14.25" customHeight="1">
      <c r="A58" s="60"/>
      <c r="B58" s="25" t="s">
        <v>29</v>
      </c>
      <c r="C58" s="57" t="s">
        <v>40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ht="14.25" customHeight="1">
      <c r="A59" s="60"/>
      <c r="B59" s="25" t="s">
        <v>30</v>
      </c>
      <c r="C59" s="58" t="s">
        <v>41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1:17" ht="14.25" customHeight="1">
      <c r="A60" s="60"/>
      <c r="B60" s="31" t="s">
        <v>31</v>
      </c>
      <c r="C60" s="53"/>
      <c r="D60" s="50" t="s">
        <v>52</v>
      </c>
      <c r="E60" s="55">
        <f aca="true" t="shared" si="6" ref="E60:Q60">SUM(E61:E64)</f>
        <v>1258000</v>
      </c>
      <c r="F60" s="33">
        <f t="shared" si="6"/>
        <v>188700</v>
      </c>
      <c r="G60" s="55">
        <f t="shared" si="6"/>
        <v>1069300</v>
      </c>
      <c r="H60" s="55">
        <f t="shared" si="6"/>
        <v>1258000</v>
      </c>
      <c r="I60" s="55">
        <f t="shared" si="6"/>
        <v>188700</v>
      </c>
      <c r="J60" s="33">
        <f t="shared" si="6"/>
        <v>0</v>
      </c>
      <c r="K60" s="33">
        <f t="shared" si="6"/>
        <v>0</v>
      </c>
      <c r="L60" s="33">
        <f t="shared" si="6"/>
        <v>188700</v>
      </c>
      <c r="M60" s="33">
        <f t="shared" si="6"/>
        <v>1069300</v>
      </c>
      <c r="N60" s="33">
        <f t="shared" si="6"/>
        <v>0</v>
      </c>
      <c r="O60" s="33">
        <f t="shared" si="6"/>
        <v>0</v>
      </c>
      <c r="P60" s="33">
        <f t="shared" si="6"/>
        <v>0</v>
      </c>
      <c r="Q60" s="33">
        <f t="shared" si="6"/>
        <v>1069300</v>
      </c>
    </row>
    <row r="61" spans="1:17" ht="14.25" customHeight="1">
      <c r="A61" s="60"/>
      <c r="B61" s="31" t="s">
        <v>53</v>
      </c>
      <c r="C61" s="18"/>
      <c r="D61" s="18"/>
      <c r="E61" s="35">
        <f>SUM(F61,G61)</f>
        <v>10136</v>
      </c>
      <c r="F61" s="35">
        <v>1520.4</v>
      </c>
      <c r="G61" s="35">
        <v>8615.6</v>
      </c>
      <c r="H61" s="36">
        <f>I61+M61</f>
        <v>10136</v>
      </c>
      <c r="I61" s="35">
        <f>SUM(K61+J61+L61)</f>
        <v>1520.4</v>
      </c>
      <c r="J61" s="36">
        <v>0</v>
      </c>
      <c r="K61" s="36">
        <v>0</v>
      </c>
      <c r="L61" s="35">
        <v>1520.4</v>
      </c>
      <c r="M61" s="36">
        <f>SUM(N61+O61+P61+Q61)</f>
        <v>8615.6</v>
      </c>
      <c r="N61" s="36">
        <v>0</v>
      </c>
      <c r="O61" s="36">
        <v>0</v>
      </c>
      <c r="P61" s="36">
        <v>0</v>
      </c>
      <c r="Q61" s="35">
        <v>8615.6</v>
      </c>
    </row>
    <row r="62" spans="1:17" ht="14.25" customHeight="1">
      <c r="A62" s="60"/>
      <c r="B62" s="37" t="s">
        <v>34</v>
      </c>
      <c r="C62" s="50"/>
      <c r="D62" s="50"/>
      <c r="E62" s="35">
        <f>SUM(F62,G62)</f>
        <v>922882</v>
      </c>
      <c r="F62" s="51">
        <v>138432.3</v>
      </c>
      <c r="G62" s="51">
        <v>784449.7</v>
      </c>
      <c r="H62" s="36">
        <f>I62+M62</f>
        <v>922882</v>
      </c>
      <c r="I62" s="54">
        <f>SUM(K62+J62+L62)</f>
        <v>138432.3</v>
      </c>
      <c r="J62" s="52"/>
      <c r="K62" s="52"/>
      <c r="L62" s="52">
        <v>138432.3</v>
      </c>
      <c r="M62" s="36">
        <f>SUM(N62+O62+P62+Q62)</f>
        <v>784449.7</v>
      </c>
      <c r="N62" s="52"/>
      <c r="O62" s="52"/>
      <c r="P62" s="52"/>
      <c r="Q62" s="52">
        <v>784449.7</v>
      </c>
    </row>
    <row r="63" spans="1:17" ht="14.25" customHeight="1">
      <c r="A63" s="60"/>
      <c r="B63" s="38" t="s">
        <v>35</v>
      </c>
      <c r="C63" s="18"/>
      <c r="D63" s="18"/>
      <c r="E63" s="35">
        <f>SUM(F63,G63)</f>
        <v>324982</v>
      </c>
      <c r="F63" s="51">
        <v>48747.3</v>
      </c>
      <c r="G63" s="51">
        <v>276234.7</v>
      </c>
      <c r="H63" s="36">
        <f>I63+M63</f>
        <v>324982</v>
      </c>
      <c r="I63" s="54">
        <f>SUM(K63+J63+L63)</f>
        <v>48747.3</v>
      </c>
      <c r="J63" s="52"/>
      <c r="K63" s="52"/>
      <c r="L63" s="52">
        <v>48747.3</v>
      </c>
      <c r="M63" s="36">
        <f>SUM(N63+O63+P63+Q63)</f>
        <v>276234.7</v>
      </c>
      <c r="N63" s="52"/>
      <c r="O63" s="52"/>
      <c r="P63" s="52"/>
      <c r="Q63" s="52">
        <v>276234.7</v>
      </c>
    </row>
    <row r="64" spans="1:17" ht="14.25" customHeight="1">
      <c r="A64" s="61"/>
      <c r="B64" s="13"/>
      <c r="C64" s="50"/>
      <c r="D64" s="50"/>
      <c r="E64" s="51"/>
      <c r="F64" s="51"/>
      <c r="G64" s="51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1:17" ht="14.25" customHeight="1">
      <c r="A65" s="49"/>
      <c r="B65" s="21"/>
      <c r="C65" s="18"/>
      <c r="D65" s="18"/>
      <c r="E65" s="51"/>
      <c r="F65" s="51"/>
      <c r="G65" s="51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14.25" customHeight="1">
      <c r="A66" s="40">
        <v>2.4</v>
      </c>
      <c r="B66" s="41" t="s">
        <v>46</v>
      </c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</row>
    <row r="67" spans="1:17" ht="14.25" customHeight="1">
      <c r="A67" s="64" t="s">
        <v>47</v>
      </c>
      <c r="B67" s="64"/>
      <c r="C67" s="65" t="s">
        <v>24</v>
      </c>
      <c r="D67" s="65"/>
      <c r="E67" s="43">
        <f>SUM(E10,E28)</f>
        <v>6033679.3</v>
      </c>
      <c r="F67" s="42">
        <f aca="true" t="shared" si="7" ref="F67:Q67">SUM(F10,F28)</f>
        <v>1832527.37</v>
      </c>
      <c r="G67" s="43">
        <f t="shared" si="7"/>
        <v>4201151.93</v>
      </c>
      <c r="H67" s="43">
        <f t="shared" si="7"/>
        <v>5914938.5</v>
      </c>
      <c r="I67" s="48">
        <f t="shared" si="7"/>
        <v>1748648.67</v>
      </c>
      <c r="J67" s="43">
        <f t="shared" si="7"/>
        <v>689605</v>
      </c>
      <c r="K67" s="42">
        <f t="shared" si="7"/>
        <v>0</v>
      </c>
      <c r="L67" s="48">
        <f t="shared" si="7"/>
        <v>1115552.67</v>
      </c>
      <c r="M67" s="42">
        <f t="shared" si="7"/>
        <v>4166289.83</v>
      </c>
      <c r="N67" s="42">
        <f t="shared" si="7"/>
        <v>2397504</v>
      </c>
      <c r="O67" s="42">
        <f t="shared" si="7"/>
        <v>0</v>
      </c>
      <c r="P67" s="42">
        <f t="shared" si="7"/>
        <v>0</v>
      </c>
      <c r="Q67" s="42">
        <f t="shared" si="7"/>
        <v>1768785.83</v>
      </c>
    </row>
    <row r="69" spans="1:17" ht="14.25" customHeight="1">
      <c r="A69" s="66" t="s">
        <v>48</v>
      </c>
      <c r="B69" s="66"/>
      <c r="C69" s="66"/>
      <c r="D69" s="66"/>
      <c r="E69" s="66"/>
      <c r="F69" s="66"/>
      <c r="G69" s="66"/>
      <c r="H69" s="66"/>
      <c r="I69" s="66"/>
      <c r="J69" s="66"/>
      <c r="K69" s="44"/>
      <c r="L69" s="44"/>
      <c r="M69" s="44"/>
      <c r="N69" s="44"/>
      <c r="O69" s="44"/>
      <c r="P69" s="44"/>
      <c r="Q69" s="44"/>
    </row>
    <row r="70" spans="1:17" ht="14.25" customHeight="1">
      <c r="A70" s="45" t="s">
        <v>49</v>
      </c>
      <c r="B70" s="45"/>
      <c r="C70" s="45"/>
      <c r="D70" s="45"/>
      <c r="E70" s="45"/>
      <c r="F70" s="45"/>
      <c r="G70" s="45"/>
      <c r="H70" s="45"/>
      <c r="I70" s="45"/>
      <c r="J70" s="45"/>
      <c r="K70" s="44"/>
      <c r="L70" s="44"/>
      <c r="M70" s="44"/>
      <c r="N70" s="46"/>
      <c r="O70" s="44"/>
      <c r="P70" s="44"/>
      <c r="Q70" s="44"/>
    </row>
    <row r="71" spans="1:17" ht="14.25" customHeight="1">
      <c r="A71" s="45"/>
      <c r="B71" s="45"/>
      <c r="C71" s="45"/>
      <c r="D71" s="45"/>
      <c r="E71" s="45"/>
      <c r="F71" s="44"/>
      <c r="G71" s="44"/>
      <c r="H71" s="44"/>
      <c r="I71" s="44"/>
      <c r="J71" s="44"/>
      <c r="K71" s="44"/>
      <c r="L71" s="44"/>
      <c r="M71" s="44"/>
      <c r="N71" s="46"/>
      <c r="O71" s="44"/>
      <c r="P71" s="44"/>
      <c r="Q71" s="44"/>
    </row>
    <row r="72" ht="14.25" customHeight="1">
      <c r="N72" s="46"/>
    </row>
    <row r="73" ht="14.25" customHeight="1">
      <c r="N73" s="46"/>
    </row>
  </sheetData>
  <mergeCells count="37">
    <mergeCell ref="A2:Q2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A20:A27"/>
    <mergeCell ref="C20:Q22"/>
    <mergeCell ref="A69:J69"/>
    <mergeCell ref="C28:D28"/>
    <mergeCell ref="A29:A37"/>
    <mergeCell ref="C29:Q32"/>
    <mergeCell ref="A38:A46"/>
    <mergeCell ref="C38:Q41"/>
    <mergeCell ref="C46:Q50"/>
    <mergeCell ref="A47:A55"/>
    <mergeCell ref="C56:Q59"/>
    <mergeCell ref="A56:A64"/>
    <mergeCell ref="C66:Q66"/>
    <mergeCell ref="A67:B67"/>
    <mergeCell ref="C67:D67"/>
  </mergeCells>
  <printOptions/>
  <pageMargins left="0.3541666666666667" right="0.19652777777777777" top="0.6715277777777777" bottom="0.7479166666666667" header="0.39375" footer="0.5118055555555555"/>
  <pageSetup horizontalDpi="300" verticalDpi="300" orientation="landscape" paperSize="9" scale="95" r:id="rId1"/>
  <headerFooter alignWithMargins="0">
    <oddHeader>&amp;RZałącznik nr 2 do Uchwały Rady Gminy nr XII/80/09 z dnia 29.12.2009
Załącznik nr 2 do Uchwały Rady nr VIII/26/10 z dnia 28.09.2010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 CELERON</cp:lastModifiedBy>
  <cp:lastPrinted>2010-10-05T09:42:06Z</cp:lastPrinted>
  <dcterms:created xsi:type="dcterms:W3CDTF">2010-09-21T08:48:42Z</dcterms:created>
  <dcterms:modified xsi:type="dcterms:W3CDTF">2010-10-05T09:43:02Z</dcterms:modified>
  <cp:category/>
  <cp:version/>
  <cp:contentType/>
  <cp:contentStatus/>
</cp:coreProperties>
</file>