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 activeTab="1"/>
  </bookViews>
  <sheets>
    <sheet name="Zał nr 1" sheetId="1" r:id="rId1"/>
    <sheet name="Zał nr 2" sheetId="2" r:id="rId2"/>
    <sheet name="Arkusz3" sheetId="3" r:id="rId3"/>
  </sheets>
  <externalReferences>
    <externalReference r:id="rId4"/>
  </externalReferences>
  <calcPr calcId="145621" iterateDelta="1E-4"/>
</workbook>
</file>

<file path=xl/calcChain.xml><?xml version="1.0" encoding="utf-8"?>
<calcChain xmlns="http://schemas.openxmlformats.org/spreadsheetml/2006/main">
  <c r="F22" i="2" l="1"/>
  <c r="D22" i="2"/>
  <c r="C22" i="2"/>
  <c r="B22" i="2"/>
  <c r="H21" i="2"/>
  <c r="E21" i="2"/>
  <c r="H20" i="2"/>
  <c r="G20" i="2"/>
  <c r="E20" i="2"/>
  <c r="H19" i="2"/>
  <c r="G19" i="2"/>
  <c r="E19" i="2"/>
  <c r="H18" i="2"/>
  <c r="G18" i="2"/>
  <c r="E18" i="2"/>
  <c r="H17" i="2"/>
  <c r="G17" i="2"/>
  <c r="E17" i="2"/>
  <c r="H16" i="2"/>
  <c r="E16" i="2"/>
  <c r="H15" i="2"/>
  <c r="E15" i="2"/>
  <c r="H14" i="2"/>
  <c r="G14" i="2"/>
  <c r="E14" i="2"/>
  <c r="H13" i="2"/>
  <c r="G13" i="2"/>
  <c r="E13" i="2"/>
  <c r="H12" i="2"/>
  <c r="G12" i="2"/>
  <c r="E12" i="2"/>
  <c r="H11" i="2"/>
  <c r="G11" i="2"/>
  <c r="E11" i="2"/>
  <c r="H10" i="2"/>
  <c r="G10" i="2"/>
  <c r="G22" i="2" s="1"/>
  <c r="E10" i="2"/>
  <c r="E22" i="2" l="1"/>
  <c r="B23" i="2"/>
  <c r="H22" i="2"/>
  <c r="B24" i="2" l="1"/>
</calcChain>
</file>

<file path=xl/sharedStrings.xml><?xml version="1.0" encoding="utf-8"?>
<sst xmlns="http://schemas.openxmlformats.org/spreadsheetml/2006/main" count="84" uniqueCount="69">
  <si>
    <t>Lp.</t>
  </si>
  <si>
    <t>Symbol</t>
  </si>
  <si>
    <t>Opis</t>
  </si>
  <si>
    <t>A</t>
  </si>
  <si>
    <t>Roczny obrót z działalności gospodarczej</t>
  </si>
  <si>
    <t>w tym (minus)</t>
  </si>
  <si>
    <t>-</t>
  </si>
  <si>
    <t xml:space="preserve">obrót (sprzedaż) z tytułu środków trwałych i  WNiP  podlegających amortyzacji, oraz gruntów i praw wieczystego użytkowania gruntów, jeżeli są zaliczane do środków trwałych – używanych przez podatnika na potrzeby jego działalności (Art.86 ust.2g ustawy VAT. Odwołanie  do przepisów art. 90 ust.5 ustawy VAT) </t>
  </si>
  <si>
    <t>obrót (sprzedaż) z transakcji pomocniczych w zakresie nieruchomości i pomocniczych transakcji finansowych, 2)usług wymienionych w art.43 ust.1 pkt 7, 12 i 38-41,  zakresie, w jakim transakcje te mają charakter pomocniczy (Art.86 ust.2g ustawy VAT. Odwołanie do przepisów art.90 ust.6 ustawy VAT).</t>
  </si>
  <si>
    <t>Dostawa towarów oraz świadczenie usług, dla których podatnikiem jest nabywca zgodnie z art. 17 ust. 1 pkt 7 lub 8 ustawy (zakup z odwrotnym obciążeniem, f-ra netto)</t>
  </si>
  <si>
    <t>Odszkodowanie tytułem wywłaszczenia gruntów na potrzeby budowy dróg w ramach Programu Budowy Krajowych Dróg</t>
  </si>
  <si>
    <t>a)</t>
  </si>
  <si>
    <t>odsetki od udzielonych pożyczek i od posiadanych papierów wartościowych</t>
  </si>
  <si>
    <t>dywidendy z tytułu posiadanych praw majątkowych</t>
  </si>
  <si>
    <t>b)</t>
  </si>
  <si>
    <t>c)</t>
  </si>
  <si>
    <t>d)</t>
  </si>
  <si>
    <t>e)</t>
  </si>
  <si>
    <t>f)</t>
  </si>
  <si>
    <t>g)</t>
  </si>
  <si>
    <t>h)</t>
  </si>
  <si>
    <t>obrót z tytułu środków trwałych i  WNiP (§ 3 ust.5 pkt 1) rozporządzenia MF)</t>
  </si>
  <si>
    <t>transakcje pomocnicze (§ 3 ust.5 pkt 2) rozporządzenia MF)</t>
  </si>
  <si>
    <t>X</t>
  </si>
  <si>
    <t>Proporcja do zastosowania</t>
  </si>
  <si>
    <t>odsetki od środków na rachunkach bankowych   (§2 ust.9)pkt.a) rozporz.MF)</t>
  </si>
  <si>
    <t>zwrot nadwyżki podatku VAT naliczonego nad należnym (§2 ust.9) pkt.b) rozp.MF)</t>
  </si>
  <si>
    <t>środki na wydzielonym rachunku, art.223 ust.1 ustawy o finansach publicznych (§2 ust.9) pkt.d) rozp.MF)</t>
  </si>
  <si>
    <t>odszkodowania należne jednostce samorządu terytorialnego, pomniejszone o kwoty odszkodowań stanowiących zapłatę, o której mowa w art. 29a ust. 1 ustawy,  (§2 ust.9) pkt.g) rozp.MF)</t>
  </si>
  <si>
    <t>B</t>
  </si>
  <si>
    <t xml:space="preserve">Dochody  wynikające ze sprawozdania rocznego z wykonania budżetu jednostki samorządu terytorialnego </t>
  </si>
  <si>
    <t xml:space="preserve">spadki, zapisy i darowizny w postaci pieniężnej na rzecz jednostki </t>
  </si>
  <si>
    <t>dochody i wydatki wykonane jedn.budżetowej +zasiłki, zapomogi (§2 ust.9) pkt.c) rozp.MF)</t>
  </si>
  <si>
    <t>kwoty stanowiące równowartość środków, innych niż stanowiące zapłatę, o której mowa w art. 29a ust. 1 ustawy, przekazanych zakładom budżetowym, innym jednostkom sektora finansów publicznych oraz innym osobom prawnym lub jednostkom organizacyjnym nieposiadającym osobowości prawnej, z wyłączeniem kwot, które zostały zwrócone, celem realizacji przez te podmioty zadań jednostki samorządu terytorialnego,(§2 ust.9) pkt.f) rozp.MF)</t>
  </si>
  <si>
    <t>Razem A</t>
  </si>
  <si>
    <t>Razem B</t>
  </si>
  <si>
    <t>Proporcja procentowa  A/B</t>
  </si>
  <si>
    <t>Miesiąc</t>
  </si>
  <si>
    <t>Sprzedaż - podstawa opodatkowania (netto)</t>
  </si>
  <si>
    <t>Sprzedaż opodatkowana</t>
  </si>
  <si>
    <t>Sprzedaż odwrotne obciążenie              (poz. 31)</t>
  </si>
  <si>
    <t>Korekty sprzedaży opodatkowanej (sprzedaż mienia)</t>
  </si>
  <si>
    <t>Sprzedaż zwolniona</t>
  </si>
  <si>
    <t>Korekta sprzedaży zwolnionej (sprzedaż mienia)</t>
  </si>
  <si>
    <t>Łącznie (weryfikacja)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</si>
  <si>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</si>
  <si>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</si>
  <si>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</si>
  <si>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</si>
  <si>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</si>
  <si>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</si>
  <si>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</si>
  <si>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</si>
  <si>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</si>
  <si>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</si>
  <si>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</si>
  <si>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</si>
  <si>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</si>
  <si>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Współczynnik </t>
  </si>
  <si>
    <t>Współczynnik do zastosowania</t>
  </si>
  <si>
    <t>Załacznik Nr 1 do Zarządzenia Nr 7/2018</t>
  </si>
  <si>
    <t xml:space="preserve">Metodologia wyliczenia prewspółczynnika                                                                       dla Urzędu Gminy Radzanów za 2017 rok i w 2018 roku. </t>
  </si>
  <si>
    <t xml:space="preserve"> Wójta Gminy Radzanów z dnia 22.02.2018r.</t>
  </si>
  <si>
    <t>Wartość za 2017 rok</t>
  </si>
  <si>
    <t>Metodologia wyliczenia współczynnika proporcji dla Urzędu Gminy Radzanów za 2017 rok i w 2018 roku</t>
  </si>
  <si>
    <t>Załącznik Nr 2 do Zarządzenia Nr 7/2018</t>
  </si>
  <si>
    <t>Wójta Gminy Radzanów z dnia 22.02.2018r.</t>
  </si>
  <si>
    <t>Wartości za 2017 rok</t>
  </si>
  <si>
    <t>Obrót łączny za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</si>
</sst>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Times New Roman"/>
      <family val="1"/>
      <charset val="238"/>
    </font>
    <font>
      <b/>
      <sz val="12"/>
      <color rgb="FF00000A"/>
      <name val="Calibri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76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 applyAlignment="1">
      <alignment vertical="center"/>
    </xf>
    <xf numFmtId="4" fontId="3" fillId="2" borderId="2" xfId="1" applyNumberFormat="1" applyFont="1" applyFill="1" applyBorder="1"/>
    <xf numFmtId="0" fontId="2" fillId="0" borderId="8" xfId="1" applyFont="1" applyBorder="1" applyAlignment="1">
      <alignment vertical="center"/>
    </xf>
    <xf numFmtId="4" fontId="3" fillId="0" borderId="2" xfId="1" applyNumberFormat="1" applyFont="1" applyBorder="1"/>
    <xf numFmtId="0" fontId="3" fillId="0" borderId="8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/>
    </xf>
    <xf numFmtId="0" fontId="2" fillId="0" borderId="8" xfId="1" applyFont="1" applyBorder="1" applyAlignment="1">
      <alignment vertical="center" wrapText="1"/>
    </xf>
    <xf numFmtId="4" fontId="2" fillId="0" borderId="22" xfId="1" applyNumberFormat="1" applyFont="1" applyBorder="1"/>
    <xf numFmtId="0" fontId="3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wrapText="1"/>
    </xf>
    <xf numFmtId="4" fontId="3" fillId="3" borderId="4" xfId="1" applyNumberFormat="1" applyFont="1" applyFill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2" fillId="0" borderId="11" xfId="1" applyFont="1" applyBorder="1" applyAlignment="1">
      <alignment wrapText="1"/>
    </xf>
    <xf numFmtId="4" fontId="3" fillId="0" borderId="12" xfId="1" applyNumberFormat="1" applyFont="1" applyBorder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wrapText="1"/>
    </xf>
    <xf numFmtId="4" fontId="3" fillId="0" borderId="7" xfId="1" applyNumberFormat="1" applyFont="1" applyBorder="1"/>
    <xf numFmtId="0" fontId="3" fillId="0" borderId="8" xfId="1" applyFont="1" applyBorder="1" applyAlignment="1">
      <alignment wrapText="1"/>
    </xf>
    <xf numFmtId="0" fontId="3" fillId="0" borderId="8" xfId="1" applyFont="1" applyBorder="1" applyAlignment="1"/>
    <xf numFmtId="0" fontId="3" fillId="0" borderId="9" xfId="1" applyFont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vertical="center" wrapText="1"/>
    </xf>
    <xf numFmtId="4" fontId="3" fillId="0" borderId="19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wrapText="1"/>
    </xf>
    <xf numFmtId="4" fontId="3" fillId="0" borderId="2" xfId="1" applyNumberFormat="1" applyFont="1" applyBorder="1" applyAlignment="1">
      <alignment vertical="center"/>
    </xf>
    <xf numFmtId="0" fontId="2" fillId="0" borderId="8" xfId="1" applyFont="1" applyBorder="1" applyAlignment="1">
      <alignment horizontal="center"/>
    </xf>
    <xf numFmtId="4" fontId="2" fillId="3" borderId="2" xfId="1" applyNumberFormat="1" applyFont="1" applyFill="1" applyBorder="1"/>
    <xf numFmtId="0" fontId="3" fillId="0" borderId="8" xfId="1" applyFont="1" applyBorder="1"/>
    <xf numFmtId="10" fontId="3" fillId="0" borderId="2" xfId="1" applyNumberFormat="1" applyFont="1" applyBorder="1"/>
    <xf numFmtId="0" fontId="2" fillId="2" borderId="9" xfId="1" applyFont="1" applyFill="1" applyBorder="1" applyAlignment="1">
      <alignment horizontal="right"/>
    </xf>
    <xf numFmtId="9" fontId="2" fillId="2" borderId="4" xfId="1" applyNumberFormat="1" applyFont="1" applyFill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21" xfId="1" applyFont="1" applyBorder="1" applyAlignment="1">
      <alignment wrapText="1"/>
    </xf>
    <xf numFmtId="4" fontId="3" fillId="0" borderId="22" xfId="1" applyNumberFormat="1" applyFont="1" applyBorder="1"/>
    <xf numFmtId="0" fontId="3" fillId="0" borderId="18" xfId="1" applyFont="1" applyBorder="1" applyAlignment="1">
      <alignment horizontal="center" vertical="center"/>
    </xf>
    <xf numFmtId="4" fontId="3" fillId="3" borderId="19" xfId="1" applyNumberFormat="1" applyFont="1" applyFill="1" applyBorder="1" applyAlignment="1">
      <alignment horizontal="right" vertical="center"/>
    </xf>
    <xf numFmtId="4" fontId="3" fillId="4" borderId="2" xfId="1" applyNumberFormat="1" applyFont="1" applyFill="1" applyBorder="1" applyAlignment="1">
      <alignment horizontal="right"/>
    </xf>
    <xf numFmtId="0" fontId="3" fillId="0" borderId="15" xfId="1" applyFont="1" applyBorder="1" applyAlignment="1">
      <alignment vertical="center" wrapText="1"/>
    </xf>
    <xf numFmtId="4" fontId="3" fillId="0" borderId="16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/>
    <xf numFmtId="3" fontId="7" fillId="0" borderId="8" xfId="2" applyNumberFormat="1" applyFont="1" applyBorder="1" applyAlignment="1" applyProtection="1"/>
    <xf numFmtId="0" fontId="7" fillId="0" borderId="2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2" borderId="10" xfId="0" applyFont="1" applyFill="1" applyBorder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0" fontId="7" fillId="0" borderId="23" xfId="3" applyNumberFormat="1" applyFont="1" applyBorder="1" applyAlignment="1" applyProtection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9" fontId="2" fillId="2" borderId="23" xfId="0" applyNumberFormat="1" applyFont="1" applyFill="1" applyBorder="1" applyAlignment="1">
      <alignment horizontal="center" vertical="center"/>
    </xf>
    <xf numFmtId="0" fontId="0" fillId="5" borderId="24" xfId="0" applyFill="1" applyBorder="1" applyAlignment="1"/>
    <xf numFmtId="0" fontId="0" fillId="5" borderId="25" xfId="0" applyFill="1" applyBorder="1" applyAlignment="1"/>
    <xf numFmtId="3" fontId="8" fillId="5" borderId="23" xfId="2" applyNumberFormat="1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1/Documents/VAT/prewska&#378;nik%20przez%20firm&#281;/Kopia%20Metodologia%20wyliczenia%20wsp&#243;&#322;czynnika%20i%20prewsp&#243;&#322;czynnika%20dla%20Gminy%20Radzan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współczynnik - urząd Gminy"/>
      <sheetName val="Współczynnik"/>
      <sheetName val="Sprzedaż mienia"/>
    </sheetNames>
    <sheetDataSet>
      <sheetData sheetId="0"/>
      <sheetData sheetId="1"/>
      <sheetData sheetId="2"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opLeftCell="A10" workbookViewId="0">
      <selection activeCell="D23" sqref="D23"/>
    </sheetView>
  </sheetViews>
  <sheetFormatPr defaultRowHeight="15" x14ac:dyDescent="0.25"/>
  <cols>
    <col min="1" max="1" width="1.140625" customWidth="1"/>
    <col min="2" max="2" width="4.28515625" customWidth="1"/>
    <col min="3" max="3" width="6.5703125" customWidth="1"/>
    <col min="4" max="4" width="55.7109375" customWidth="1"/>
    <col min="5" max="5" width="11" customWidth="1"/>
  </cols>
  <sheetData>
    <row r="1" spans="2:5" x14ac:dyDescent="0.25">
      <c r="D1" s="59" t="s">
        <v>60</v>
      </c>
      <c r="E1" s="59"/>
    </row>
    <row r="2" spans="2:5" ht="9.75" customHeight="1" x14ac:dyDescent="0.25">
      <c r="D2" s="59" t="s">
        <v>62</v>
      </c>
      <c r="E2" s="59"/>
    </row>
    <row r="3" spans="2:5" ht="42.75" customHeight="1" thickBot="1" x14ac:dyDescent="0.3">
      <c r="B3" s="58" t="s">
        <v>61</v>
      </c>
      <c r="C3" s="58"/>
      <c r="D3" s="58"/>
      <c r="E3" s="58"/>
    </row>
    <row r="4" spans="2:5" ht="25.5" x14ac:dyDescent="0.25">
      <c r="B4" s="1" t="s">
        <v>0</v>
      </c>
      <c r="C4" s="2" t="s">
        <v>1</v>
      </c>
      <c r="D4" s="2" t="s">
        <v>2</v>
      </c>
      <c r="E4" s="3" t="s">
        <v>63</v>
      </c>
    </row>
    <row r="5" spans="2:5" x14ac:dyDescent="0.25">
      <c r="B5" s="4">
        <v>1</v>
      </c>
      <c r="C5" s="5" t="s">
        <v>3</v>
      </c>
      <c r="D5" s="7" t="s">
        <v>4</v>
      </c>
      <c r="E5" s="8">
        <v>154514.60999999999</v>
      </c>
    </row>
    <row r="6" spans="2:5" ht="12" customHeight="1" x14ac:dyDescent="0.25">
      <c r="B6" s="4"/>
      <c r="C6" s="6"/>
      <c r="D6" s="9" t="s">
        <v>5</v>
      </c>
      <c r="E6" s="10"/>
    </row>
    <row r="7" spans="2:5" ht="65.25" customHeight="1" x14ac:dyDescent="0.25">
      <c r="B7" s="4"/>
      <c r="C7" s="5" t="s">
        <v>6</v>
      </c>
      <c r="D7" s="11" t="s">
        <v>7</v>
      </c>
      <c r="E7" s="8">
        <v>-49500</v>
      </c>
    </row>
    <row r="8" spans="2:5" ht="66" customHeight="1" x14ac:dyDescent="0.25">
      <c r="B8" s="4"/>
      <c r="C8" s="5" t="s">
        <v>6</v>
      </c>
      <c r="D8" s="11" t="s">
        <v>8</v>
      </c>
      <c r="E8" s="10">
        <v>0</v>
      </c>
    </row>
    <row r="9" spans="2:5" ht="41.25" customHeight="1" x14ac:dyDescent="0.25">
      <c r="B9" s="4"/>
      <c r="C9" s="5" t="s">
        <v>6</v>
      </c>
      <c r="D9" s="11" t="s">
        <v>9</v>
      </c>
      <c r="E9" s="10">
        <v>0</v>
      </c>
    </row>
    <row r="10" spans="2:5" ht="29.25" customHeight="1" x14ac:dyDescent="0.25">
      <c r="B10" s="4"/>
      <c r="C10" s="5" t="s">
        <v>6</v>
      </c>
      <c r="D10" s="11" t="s">
        <v>10</v>
      </c>
      <c r="E10" s="10">
        <v>0</v>
      </c>
    </row>
    <row r="11" spans="2:5" ht="16.5" customHeight="1" x14ac:dyDescent="0.25">
      <c r="B11" s="12"/>
      <c r="C11" s="13"/>
      <c r="D11" s="14" t="s">
        <v>34</v>
      </c>
      <c r="E11" s="15">
        <v>105014.61</v>
      </c>
    </row>
    <row r="12" spans="2:5" ht="27" thickBot="1" x14ac:dyDescent="0.3">
      <c r="B12" s="16">
        <v>2</v>
      </c>
      <c r="C12" s="17" t="s">
        <v>29</v>
      </c>
      <c r="D12" s="18" t="s">
        <v>30</v>
      </c>
      <c r="E12" s="19">
        <v>18473613.359999999</v>
      </c>
    </row>
    <row r="13" spans="2:5" ht="15.75" thickBot="1" x14ac:dyDescent="0.3">
      <c r="B13" s="20"/>
      <c r="C13" s="21"/>
      <c r="D13" s="22" t="s">
        <v>5</v>
      </c>
      <c r="E13" s="23"/>
    </row>
    <row r="14" spans="2:5" ht="27" customHeight="1" x14ac:dyDescent="0.25">
      <c r="B14" s="24" t="s">
        <v>11</v>
      </c>
      <c r="C14" s="5" t="s">
        <v>6</v>
      </c>
      <c r="D14" s="25" t="s">
        <v>25</v>
      </c>
      <c r="E14" s="26">
        <v>0</v>
      </c>
    </row>
    <row r="15" spans="2:5" ht="24.75" customHeight="1" x14ac:dyDescent="0.25">
      <c r="B15" s="4"/>
      <c r="C15" s="5" t="s">
        <v>6</v>
      </c>
      <c r="D15" s="27" t="s">
        <v>12</v>
      </c>
      <c r="E15" s="10">
        <v>0</v>
      </c>
    </row>
    <row r="16" spans="2:5" x14ac:dyDescent="0.25">
      <c r="B16" s="4"/>
      <c r="C16" s="5" t="s">
        <v>6</v>
      </c>
      <c r="D16" s="28" t="s">
        <v>13</v>
      </c>
      <c r="E16" s="10">
        <v>0</v>
      </c>
    </row>
    <row r="17" spans="2:5" ht="14.25" customHeight="1" x14ac:dyDescent="0.25">
      <c r="B17" s="12"/>
      <c r="C17" s="42" t="s">
        <v>6</v>
      </c>
      <c r="D17" s="43" t="s">
        <v>31</v>
      </c>
      <c r="E17" s="44">
        <v>0</v>
      </c>
    </row>
    <row r="18" spans="2:5" ht="26.25" customHeight="1" x14ac:dyDescent="0.25">
      <c r="B18" s="4" t="s">
        <v>14</v>
      </c>
      <c r="C18" s="5" t="s">
        <v>6</v>
      </c>
      <c r="D18" s="27" t="s">
        <v>26</v>
      </c>
      <c r="E18" s="47">
        <v>43000</v>
      </c>
    </row>
    <row r="19" spans="2:5" ht="25.5" x14ac:dyDescent="0.25">
      <c r="B19" s="31" t="s">
        <v>15</v>
      </c>
      <c r="C19" s="45" t="s">
        <v>6</v>
      </c>
      <c r="D19" s="32" t="s">
        <v>32</v>
      </c>
      <c r="E19" s="46">
        <v>12993990.539999999</v>
      </c>
    </row>
    <row r="20" spans="2:5" ht="25.5" x14ac:dyDescent="0.25">
      <c r="B20" s="30" t="s">
        <v>16</v>
      </c>
      <c r="C20" s="42" t="s">
        <v>6</v>
      </c>
      <c r="D20" s="48" t="s">
        <v>27</v>
      </c>
      <c r="E20" s="49">
        <v>0</v>
      </c>
    </row>
    <row r="21" spans="2:5" ht="92.25" customHeight="1" x14ac:dyDescent="0.25">
      <c r="B21" s="4" t="s">
        <v>17</v>
      </c>
      <c r="C21" s="5" t="s">
        <v>6</v>
      </c>
      <c r="D21" s="50" t="s">
        <v>33</v>
      </c>
      <c r="E21" s="51">
        <v>231044</v>
      </c>
    </row>
    <row r="22" spans="2:5" ht="39.75" customHeight="1" x14ac:dyDescent="0.25">
      <c r="B22" s="31" t="s">
        <v>18</v>
      </c>
      <c r="C22" s="5" t="s">
        <v>6</v>
      </c>
      <c r="D22" s="34" t="s">
        <v>28</v>
      </c>
      <c r="E22" s="33">
        <v>0</v>
      </c>
    </row>
    <row r="23" spans="2:5" ht="24.75" customHeight="1" x14ac:dyDescent="0.25">
      <c r="B23" s="4" t="s">
        <v>19</v>
      </c>
      <c r="C23" s="5" t="s">
        <v>6</v>
      </c>
      <c r="D23" s="32" t="s">
        <v>21</v>
      </c>
      <c r="E23" s="35">
        <v>49500</v>
      </c>
    </row>
    <row r="24" spans="2:5" ht="15.75" customHeight="1" x14ac:dyDescent="0.25">
      <c r="B24" s="4" t="s">
        <v>20</v>
      </c>
      <c r="C24" s="5" t="s">
        <v>6</v>
      </c>
      <c r="D24" s="27" t="s">
        <v>22</v>
      </c>
      <c r="E24" s="35">
        <v>0</v>
      </c>
    </row>
    <row r="25" spans="2:5" x14ac:dyDescent="0.25">
      <c r="B25" s="4"/>
      <c r="C25" s="6"/>
      <c r="D25" s="36" t="s">
        <v>35</v>
      </c>
      <c r="E25" s="37">
        <v>5156078.82</v>
      </c>
    </row>
    <row r="26" spans="2:5" x14ac:dyDescent="0.25">
      <c r="B26" s="4">
        <v>3</v>
      </c>
      <c r="C26" s="6" t="s">
        <v>23</v>
      </c>
      <c r="D26" s="38" t="s">
        <v>36</v>
      </c>
      <c r="E26" s="39">
        <v>2.0400000000000001E-2</v>
      </c>
    </row>
    <row r="27" spans="2:5" ht="15.75" thickBot="1" x14ac:dyDescent="0.3">
      <c r="B27" s="16"/>
      <c r="C27" s="29"/>
      <c r="D27" s="40" t="s">
        <v>24</v>
      </c>
      <c r="E27" s="41">
        <v>0.03</v>
      </c>
    </row>
  </sheetData>
  <mergeCells count="3">
    <mergeCell ref="B3:E3"/>
    <mergeCell ref="D1:E1"/>
    <mergeCell ref="D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workbookViewId="0">
      <selection activeCell="D17" sqref="D17"/>
    </sheetView>
  </sheetViews>
  <sheetFormatPr defaultRowHeight="15" x14ac:dyDescent="0.25"/>
  <cols>
    <col min="1" max="1" width="17.85546875" customWidth="1"/>
    <col min="2" max="2" width="7.42578125" customWidth="1"/>
    <col min="3" max="3" width="7.85546875" customWidth="1"/>
    <col min="4" max="4" width="10" customWidth="1"/>
    <col min="6" max="6" width="8.7109375" customWidth="1"/>
    <col min="8" max="8" width="11.28515625" customWidth="1"/>
  </cols>
  <sheetData>
    <row r="2" spans="1:8" x14ac:dyDescent="0.25">
      <c r="E2" s="59" t="s">
        <v>65</v>
      </c>
      <c r="F2" s="59"/>
      <c r="G2" s="59"/>
      <c r="H2" s="59"/>
    </row>
    <row r="3" spans="1:8" x14ac:dyDescent="0.25">
      <c r="E3" s="59" t="s">
        <v>66</v>
      </c>
      <c r="F3" s="59"/>
      <c r="G3" s="59"/>
      <c r="H3" s="59"/>
    </row>
    <row r="4" spans="1:8" ht="56.25" customHeight="1" x14ac:dyDescent="0.25">
      <c r="B4" s="74" t="s">
        <v>64</v>
      </c>
      <c r="C4" s="74"/>
      <c r="D4" s="74"/>
      <c r="E4" s="74"/>
      <c r="F4" s="74"/>
      <c r="G4" s="74"/>
    </row>
    <row r="5" spans="1:8" ht="6.75" customHeight="1" x14ac:dyDescent="0.25"/>
    <row r="6" spans="1:8" ht="31.5" customHeight="1" x14ac:dyDescent="0.25">
      <c r="H6" s="75" t="s">
        <v>67</v>
      </c>
    </row>
    <row r="7" spans="1:8" x14ac:dyDescent="0.25">
      <c r="A7" s="60" t="s">
        <v>37</v>
      </c>
      <c r="B7" s="60" t="s">
        <v>38</v>
      </c>
      <c r="C7" s="60"/>
      <c r="D7" s="60"/>
      <c r="E7" s="60"/>
      <c r="F7" s="60"/>
      <c r="G7" s="60"/>
      <c r="H7" s="60"/>
    </row>
    <row r="8" spans="1:8" ht="21.75" customHeight="1" x14ac:dyDescent="0.25">
      <c r="A8" s="60"/>
      <c r="B8" s="61" t="s">
        <v>39</v>
      </c>
      <c r="C8" s="62"/>
      <c r="D8" s="63" t="s">
        <v>40</v>
      </c>
      <c r="E8" s="61" t="s">
        <v>41</v>
      </c>
      <c r="F8" s="64" t="s">
        <v>42</v>
      </c>
      <c r="G8" s="64" t="s">
        <v>43</v>
      </c>
      <c r="H8" s="64" t="s">
        <v>44</v>
      </c>
    </row>
    <row r="9" spans="1:8" ht="56.25" customHeight="1" x14ac:dyDescent="0.25">
      <c r="A9" s="60"/>
      <c r="B9" s="52">
        <v>0.23</v>
      </c>
      <c r="C9" s="52">
        <v>0.08</v>
      </c>
      <c r="D9" s="63"/>
      <c r="E9" s="61"/>
      <c r="F9" s="64"/>
      <c r="G9" s="64"/>
      <c r="H9" s="64"/>
    </row>
    <row r="10" spans="1:8" x14ac:dyDescent="0.25">
      <c r="A10" s="53" t="s">
        <v>45</v>
      </c>
      <c r="B10" s="54">
        <v>1757</v>
      </c>
      <c r="C10" s="54">
        <v>771</v>
      </c>
      <c r="D10" s="54">
        <v>0</v>
      </c>
      <c r="E10" s="54">
        <f>'[1]Sprzedaż mienia'!B6</f>
        <v>0</v>
      </c>
      <c r="F10" s="54">
        <v>667</v>
      </c>
      <c r="G10" s="54">
        <f>'[1]Sprzedaż mienia'!C6</f>
        <v>0</v>
      </c>
      <c r="H10" s="54">
        <f t="shared" ref="H10:H22" si="0">B10+C10+F10</f>
        <v>3195</v>
      </c>
    </row>
    <row r="11" spans="1:8" x14ac:dyDescent="0.25">
      <c r="A11" s="53" t="s">
        <v>46</v>
      </c>
      <c r="B11" s="54">
        <v>1709</v>
      </c>
      <c r="C11" s="54">
        <v>802</v>
      </c>
      <c r="D11" s="54">
        <v>0</v>
      </c>
      <c r="E11" s="54">
        <f>'[1]Sprzedaż mienia'!B7</f>
        <v>0</v>
      </c>
      <c r="F11" s="54">
        <v>667</v>
      </c>
      <c r="G11" s="54">
        <f>'[1]Sprzedaż mienia'!C7</f>
        <v>0</v>
      </c>
      <c r="H11" s="54">
        <f t="shared" si="0"/>
        <v>3178</v>
      </c>
    </row>
    <row r="12" spans="1:8" x14ac:dyDescent="0.25">
      <c r="A12" s="53" t="s">
        <v>47</v>
      </c>
      <c r="B12" s="54">
        <v>1493</v>
      </c>
      <c r="C12" s="54">
        <v>1574</v>
      </c>
      <c r="D12" s="54">
        <v>0</v>
      </c>
      <c r="E12" s="54">
        <f>'[1]Sprzedaż mienia'!B8</f>
        <v>0</v>
      </c>
      <c r="F12" s="54">
        <v>667</v>
      </c>
      <c r="G12" s="54">
        <f>'[1]Sprzedaż mienia'!C8</f>
        <v>0</v>
      </c>
      <c r="H12" s="54">
        <f t="shared" si="0"/>
        <v>3734</v>
      </c>
    </row>
    <row r="13" spans="1:8" x14ac:dyDescent="0.25">
      <c r="A13" s="53" t="s">
        <v>48</v>
      </c>
      <c r="B13" s="54">
        <v>1659</v>
      </c>
      <c r="C13" s="54">
        <v>15989</v>
      </c>
      <c r="D13" s="54">
        <v>0</v>
      </c>
      <c r="E13" s="54">
        <f>'[1]Sprzedaż mienia'!B9</f>
        <v>0</v>
      </c>
      <c r="F13" s="54">
        <v>1237</v>
      </c>
      <c r="G13" s="54">
        <f>'[1]Sprzedaż mienia'!C9</f>
        <v>0</v>
      </c>
      <c r="H13" s="54">
        <f t="shared" si="0"/>
        <v>18885</v>
      </c>
    </row>
    <row r="14" spans="1:8" x14ac:dyDescent="0.25">
      <c r="A14" s="53" t="s">
        <v>49</v>
      </c>
      <c r="B14" s="54">
        <v>1401</v>
      </c>
      <c r="C14" s="54">
        <v>2173</v>
      </c>
      <c r="D14" s="54">
        <v>0</v>
      </c>
      <c r="E14" s="54">
        <f>'[1]Sprzedaż mienia'!B10</f>
        <v>0</v>
      </c>
      <c r="F14" s="54">
        <v>2755</v>
      </c>
      <c r="G14" s="54">
        <f>'[1]Sprzedaż mienia'!C10</f>
        <v>0</v>
      </c>
      <c r="H14" s="54">
        <f t="shared" si="0"/>
        <v>6329</v>
      </c>
    </row>
    <row r="15" spans="1:8" x14ac:dyDescent="0.25">
      <c r="A15" s="53" t="s">
        <v>50</v>
      </c>
      <c r="B15" s="54">
        <v>1625</v>
      </c>
      <c r="C15" s="54">
        <v>12383</v>
      </c>
      <c r="D15" s="54">
        <v>0</v>
      </c>
      <c r="E15" s="54">
        <f>'[1]Sprzedaż mienia'!B11</f>
        <v>0</v>
      </c>
      <c r="F15" s="54">
        <v>1238</v>
      </c>
      <c r="G15" s="54">
        <v>0</v>
      </c>
      <c r="H15" s="54">
        <f t="shared" si="0"/>
        <v>15246</v>
      </c>
    </row>
    <row r="16" spans="1:8" x14ac:dyDescent="0.25">
      <c r="A16" s="53" t="s">
        <v>51</v>
      </c>
      <c r="B16" s="54">
        <v>1401</v>
      </c>
      <c r="C16" s="54">
        <v>548</v>
      </c>
      <c r="D16" s="54">
        <v>0</v>
      </c>
      <c r="E16" s="54">
        <f>'[1]Sprzedaż mienia'!B12</f>
        <v>0</v>
      </c>
      <c r="F16" s="54">
        <v>50300</v>
      </c>
      <c r="G16" s="54">
        <v>49500</v>
      </c>
      <c r="H16" s="54">
        <f t="shared" si="0"/>
        <v>52249</v>
      </c>
    </row>
    <row r="17" spans="1:8" x14ac:dyDescent="0.25">
      <c r="A17" s="53" t="s">
        <v>52</v>
      </c>
      <c r="B17" s="54">
        <v>1682</v>
      </c>
      <c r="C17" s="54">
        <v>391</v>
      </c>
      <c r="D17" s="54">
        <v>0</v>
      </c>
      <c r="E17" s="54">
        <f>'[1]Sprzedaż mienia'!B13</f>
        <v>0</v>
      </c>
      <c r="F17" s="54">
        <v>1157</v>
      </c>
      <c r="G17" s="54">
        <f>'[1]Sprzedaż mienia'!C13</f>
        <v>0</v>
      </c>
      <c r="H17" s="54">
        <f t="shared" si="0"/>
        <v>3230</v>
      </c>
    </row>
    <row r="18" spans="1:8" x14ac:dyDescent="0.25">
      <c r="A18" s="53" t="s">
        <v>53</v>
      </c>
      <c r="B18" s="54">
        <v>1401</v>
      </c>
      <c r="C18" s="54">
        <v>25363</v>
      </c>
      <c r="D18" s="54">
        <v>0</v>
      </c>
      <c r="E18" s="54">
        <f>'[1]Sprzedaż mienia'!B14</f>
        <v>0</v>
      </c>
      <c r="F18" s="54">
        <v>814</v>
      </c>
      <c r="G18" s="54">
        <f>'[1]Sprzedaż mienia'!C14</f>
        <v>0</v>
      </c>
      <c r="H18" s="54">
        <f t="shared" si="0"/>
        <v>27578</v>
      </c>
    </row>
    <row r="19" spans="1:8" x14ac:dyDescent="0.25">
      <c r="A19" s="53" t="s">
        <v>54</v>
      </c>
      <c r="B19" s="54">
        <v>1496</v>
      </c>
      <c r="C19" s="54">
        <v>1116</v>
      </c>
      <c r="D19" s="54">
        <v>0</v>
      </c>
      <c r="E19" s="54">
        <f>'[1]Sprzedaż mienia'!B15</f>
        <v>0</v>
      </c>
      <c r="F19" s="54">
        <v>855</v>
      </c>
      <c r="G19" s="54">
        <f>'[1]Sprzedaż mienia'!C15</f>
        <v>0</v>
      </c>
      <c r="H19" s="54">
        <f t="shared" si="0"/>
        <v>3467</v>
      </c>
    </row>
    <row r="20" spans="1:8" x14ac:dyDescent="0.25">
      <c r="A20" s="53" t="s">
        <v>55</v>
      </c>
      <c r="B20" s="54">
        <v>1488</v>
      </c>
      <c r="C20" s="54">
        <v>6317</v>
      </c>
      <c r="D20" s="54">
        <v>0</v>
      </c>
      <c r="E20" s="54">
        <f>'[1]Sprzedaż mienia'!B16</f>
        <v>0</v>
      </c>
      <c r="F20" s="54">
        <v>989</v>
      </c>
      <c r="G20" s="54">
        <f>'[1]Sprzedaż mienia'!C16</f>
        <v>0</v>
      </c>
      <c r="H20" s="54">
        <f t="shared" si="0"/>
        <v>8794</v>
      </c>
    </row>
    <row r="21" spans="1:8" x14ac:dyDescent="0.25">
      <c r="A21" s="53" t="s">
        <v>56</v>
      </c>
      <c r="B21" s="54">
        <v>1526</v>
      </c>
      <c r="C21" s="54">
        <v>6131</v>
      </c>
      <c r="D21" s="54">
        <v>0</v>
      </c>
      <c r="E21" s="54">
        <f>'[1]Sprzedaż mienia'!B17</f>
        <v>0</v>
      </c>
      <c r="F21" s="54">
        <v>973</v>
      </c>
      <c r="G21" s="54">
        <v>0</v>
      </c>
      <c r="H21" s="54">
        <f t="shared" si="0"/>
        <v>8630</v>
      </c>
    </row>
    <row r="22" spans="1:8" x14ac:dyDescent="0.25">
      <c r="A22" s="53" t="s">
        <v>57</v>
      </c>
      <c r="B22" s="54">
        <f t="shared" ref="B22:G22" si="1">SUM(B10:B21)</f>
        <v>18638</v>
      </c>
      <c r="C22" s="54">
        <f t="shared" si="1"/>
        <v>73558</v>
      </c>
      <c r="D22" s="54">
        <f t="shared" si="1"/>
        <v>0</v>
      </c>
      <c r="E22" s="54">
        <f t="shared" si="1"/>
        <v>0</v>
      </c>
      <c r="F22" s="54">
        <f t="shared" si="1"/>
        <v>62319</v>
      </c>
      <c r="G22" s="54">
        <f t="shared" si="1"/>
        <v>49500</v>
      </c>
      <c r="H22" s="54">
        <f t="shared" si="0"/>
        <v>154515</v>
      </c>
    </row>
    <row r="23" spans="1:8" x14ac:dyDescent="0.25">
      <c r="A23" s="56" t="s">
        <v>68</v>
      </c>
      <c r="B23" s="71">
        <f>B22+C22+D22+F22</f>
        <v>154515</v>
      </c>
      <c r="C23" s="72"/>
      <c r="D23" s="72"/>
      <c r="E23" s="72"/>
      <c r="F23" s="72"/>
      <c r="G23" s="72"/>
      <c r="H23" s="73"/>
    </row>
    <row r="24" spans="1:8" ht="15.75" thickBot="1" x14ac:dyDescent="0.3">
      <c r="A24" s="55" t="s">
        <v>58</v>
      </c>
      <c r="B24" s="65">
        <f>((B22+C22+D22)-E22)/(B23-E22-G22)</f>
        <v>0.87793172403942299</v>
      </c>
      <c r="C24" s="66"/>
      <c r="D24" s="66"/>
      <c r="E24" s="66"/>
      <c r="F24" s="66"/>
      <c r="G24" s="66"/>
      <c r="H24" s="67"/>
    </row>
    <row r="25" spans="1:8" ht="32.25" customHeight="1" thickBot="1" x14ac:dyDescent="0.3">
      <c r="A25" s="57" t="s">
        <v>59</v>
      </c>
      <c r="B25" s="68">
        <v>0.88</v>
      </c>
      <c r="C25" s="69"/>
      <c r="D25" s="69"/>
      <c r="E25" s="69"/>
      <c r="F25" s="69"/>
      <c r="G25" s="69"/>
      <c r="H25" s="70"/>
    </row>
  </sheetData>
  <mergeCells count="14">
    <mergeCell ref="B24:H24"/>
    <mergeCell ref="B25:H25"/>
    <mergeCell ref="E2:H2"/>
    <mergeCell ref="E3:H3"/>
    <mergeCell ref="B23:H23"/>
    <mergeCell ref="B4:G4"/>
    <mergeCell ref="A7:A9"/>
    <mergeCell ref="B7:H7"/>
    <mergeCell ref="B8:C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nr 1</vt:lpstr>
      <vt:lpstr>Zał nr 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2018-02-22T11:44:17Z</cp:lastPrinted>
  <dcterms:created xsi:type="dcterms:W3CDTF">2017-06-16T08:17:38Z</dcterms:created>
  <dcterms:modified xsi:type="dcterms:W3CDTF">2018-02-22T11:44:44Z</dcterms:modified>
</cp:coreProperties>
</file>